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ค่าขึ้นศาล\"/>
    </mc:Choice>
  </mc:AlternateContent>
  <xr:revisionPtr revIDLastSave="0" documentId="13_ncr:1_{B99A9AAB-95C4-40CD-ACE7-6BB99FC55F11}" xr6:coauthVersionLast="36" xr6:coauthVersionMax="36" xr10:uidLastSave="{00000000-0000-0000-0000-000000000000}"/>
  <bookViews>
    <workbookView xWindow="0" yWindow="0" windowWidth="15360" windowHeight="7665" tabRatio="839" xr2:uid="{00000000-000D-0000-FFFF-FFFF00000000}"/>
  </bookViews>
  <sheets>
    <sheet name="MAIN" sheetId="11" r:id="rId1"/>
    <sheet name="CUSTOM" sheetId="7" r:id="rId2"/>
    <sheet name="VAT" sheetId="3" r:id="rId3"/>
    <sheet name="EXCISE" sheetId="5" r:id="rId4"/>
    <sheet name="CUS+VAT" sheetId="6" r:id="rId5"/>
    <sheet name="CUS+EXC" sheetId="8" r:id="rId6"/>
    <sheet name="CUS+VAT+EXC" sheetId="9" r:id="rId7"/>
    <sheet name="SBT" sheetId="4" r:id="rId8"/>
    <sheet name="Paid+Int" sheetId="12" r:id="rId9"/>
    <sheet name="ParPaid+Int" sheetId="13" r:id="rId10"/>
  </sheets>
  <definedNames>
    <definedName name="_xlnm._FilterDatabase" localSheetId="5" hidden="1">'CUS+EXC'!$A$3:$AC$27</definedName>
    <definedName name="_xlnm._FilterDatabase" localSheetId="4" hidden="1">'CUS+VAT'!$A$3:$AA$27</definedName>
    <definedName name="_xlnm._FilterDatabase" localSheetId="6" hidden="1">'CUS+VAT+EXC'!$A$3:$AK$27</definedName>
    <definedName name="_xlnm._FilterDatabase" localSheetId="1" hidden="1">CUSTOM!$A$3:$O$3</definedName>
    <definedName name="_xlnm._FilterDatabase" localSheetId="3" hidden="1">EXCISE!$A$3:$R$27</definedName>
    <definedName name="_xlnm._FilterDatabase" localSheetId="8" hidden="1">'Paid+Int'!$A$3:$O$24</definedName>
    <definedName name="_xlnm._FilterDatabase" localSheetId="9" hidden="1">'ParPaid+Int'!$A$3:$P$24</definedName>
    <definedName name="_xlnm._FilterDatabase" localSheetId="7" hidden="1">SBT!$A$3:$R$27</definedName>
    <definedName name="_xlnm._FilterDatabase" localSheetId="2" hidden="1">VAT!$A$3:$P$27</definedName>
    <definedName name="_xlnm.Print_Titles" localSheetId="5">'CUS+EXC'!$1:$3</definedName>
    <definedName name="_xlnm.Print_Titles" localSheetId="4">'CUS+VAT'!$1:$3</definedName>
    <definedName name="_xlnm.Print_Titles" localSheetId="6">'CUS+VAT+EXC'!$1:$3</definedName>
    <definedName name="_xlnm.Print_Titles" localSheetId="1">CUSTOM!$1:$3</definedName>
    <definedName name="_xlnm.Print_Titles" localSheetId="3">EXCISE!$1:$3</definedName>
    <definedName name="_xlnm.Print_Titles" localSheetId="8">'Paid+Int'!$1:$3</definedName>
    <definedName name="_xlnm.Print_Titles" localSheetId="9">'ParPaid+Int'!$1:$3</definedName>
    <definedName name="_xlnm.Print_Titles" localSheetId="7">SBT!$1:$3</definedName>
    <definedName name="_xlnm.Print_Titles" localSheetId="2">VAT!$1:$3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3" l="1"/>
  <c r="M6" i="13"/>
  <c r="M7" i="13"/>
  <c r="M8" i="13"/>
  <c r="M9" i="13"/>
  <c r="M10" i="13"/>
  <c r="M11" i="13"/>
  <c r="M12" i="13"/>
  <c r="M13" i="13"/>
  <c r="O13" i="13" s="1"/>
  <c r="P13" i="13" s="1"/>
  <c r="M14" i="13"/>
  <c r="M15" i="13"/>
  <c r="O15" i="13" s="1"/>
  <c r="P15" i="13" s="1"/>
  <c r="M16" i="13"/>
  <c r="M17" i="13"/>
  <c r="M18" i="13"/>
  <c r="M19" i="13"/>
  <c r="O19" i="13" s="1"/>
  <c r="P19" i="13" s="1"/>
  <c r="M20" i="13"/>
  <c r="M21" i="13"/>
  <c r="O21" i="13" s="1"/>
  <c r="P21" i="13" s="1"/>
  <c r="M22" i="13"/>
  <c r="M23" i="13"/>
  <c r="M4" i="13"/>
  <c r="C24" i="13"/>
  <c r="O23" i="13"/>
  <c r="N23" i="13"/>
  <c r="P23" i="13" s="1"/>
  <c r="K23" i="13"/>
  <c r="J23" i="13"/>
  <c r="I23" i="13"/>
  <c r="H23" i="13"/>
  <c r="G23" i="13"/>
  <c r="K22" i="13"/>
  <c r="J22" i="13"/>
  <c r="I22" i="13"/>
  <c r="H22" i="13"/>
  <c r="G22" i="13"/>
  <c r="N21" i="13"/>
  <c r="K21" i="13"/>
  <c r="J21" i="13"/>
  <c r="I21" i="13"/>
  <c r="H21" i="13"/>
  <c r="G21" i="13"/>
  <c r="K20" i="13"/>
  <c r="J20" i="13"/>
  <c r="I20" i="13"/>
  <c r="H20" i="13"/>
  <c r="G20" i="13"/>
  <c r="N19" i="13"/>
  <c r="K19" i="13"/>
  <c r="J19" i="13"/>
  <c r="I19" i="13"/>
  <c r="H19" i="13"/>
  <c r="G19" i="13"/>
  <c r="K18" i="13"/>
  <c r="J18" i="13"/>
  <c r="I18" i="13"/>
  <c r="H18" i="13"/>
  <c r="G18" i="13"/>
  <c r="O17" i="13"/>
  <c r="N17" i="13"/>
  <c r="K17" i="13"/>
  <c r="J17" i="13"/>
  <c r="I17" i="13"/>
  <c r="H17" i="13"/>
  <c r="G17" i="13"/>
  <c r="K16" i="13"/>
  <c r="J16" i="13"/>
  <c r="I16" i="13"/>
  <c r="H16" i="13"/>
  <c r="G16" i="13"/>
  <c r="N15" i="13"/>
  <c r="K15" i="13"/>
  <c r="J15" i="13"/>
  <c r="I15" i="13"/>
  <c r="H15" i="13"/>
  <c r="G15" i="13"/>
  <c r="K14" i="13"/>
  <c r="J14" i="13"/>
  <c r="I14" i="13"/>
  <c r="H14" i="13"/>
  <c r="G14" i="13"/>
  <c r="N13" i="13"/>
  <c r="K13" i="13"/>
  <c r="J13" i="13"/>
  <c r="I13" i="13"/>
  <c r="H13" i="13"/>
  <c r="G13" i="13"/>
  <c r="K12" i="13"/>
  <c r="J12" i="13"/>
  <c r="I12" i="13"/>
  <c r="H12" i="13"/>
  <c r="G12" i="13"/>
  <c r="O11" i="13"/>
  <c r="N11" i="13"/>
  <c r="K11" i="13"/>
  <c r="J11" i="13"/>
  <c r="I11" i="13"/>
  <c r="H11" i="13"/>
  <c r="G11" i="13"/>
  <c r="K10" i="13"/>
  <c r="J10" i="13"/>
  <c r="I10" i="13"/>
  <c r="H10" i="13"/>
  <c r="G10" i="13"/>
  <c r="J9" i="13"/>
  <c r="I9" i="13"/>
  <c r="H9" i="13"/>
  <c r="G9" i="13"/>
  <c r="K9" i="13" s="1"/>
  <c r="K8" i="13"/>
  <c r="J8" i="13"/>
  <c r="I8" i="13"/>
  <c r="H8" i="13"/>
  <c r="G8" i="13"/>
  <c r="J7" i="13"/>
  <c r="I7" i="13"/>
  <c r="H7" i="13"/>
  <c r="K7" i="13" s="1"/>
  <c r="G7" i="13"/>
  <c r="K6" i="13"/>
  <c r="J6" i="13"/>
  <c r="I6" i="13"/>
  <c r="H6" i="13"/>
  <c r="G6" i="13"/>
  <c r="J5" i="13"/>
  <c r="I5" i="13"/>
  <c r="H5" i="13"/>
  <c r="K5" i="13" s="1"/>
  <c r="G5" i="13"/>
  <c r="K4" i="13"/>
  <c r="J4" i="13"/>
  <c r="I4" i="13"/>
  <c r="H4" i="13"/>
  <c r="G4" i="13"/>
  <c r="P11" i="13" l="1"/>
  <c r="P17" i="13"/>
  <c r="O12" i="13"/>
  <c r="N12" i="13"/>
  <c r="O14" i="13"/>
  <c r="N14" i="13"/>
  <c r="P14" i="13" s="1"/>
  <c r="N18" i="13"/>
  <c r="O18" i="13"/>
  <c r="N7" i="13"/>
  <c r="O7" i="13"/>
  <c r="K24" i="13"/>
  <c r="O8" i="13"/>
  <c r="N8" i="13"/>
  <c r="P8" i="13" s="1"/>
  <c r="N16" i="13"/>
  <c r="O16" i="13"/>
  <c r="N5" i="13"/>
  <c r="O5" i="13"/>
  <c r="O20" i="13"/>
  <c r="N20" i="13"/>
  <c r="P20" i="13" s="1"/>
  <c r="N9" i="13"/>
  <c r="O9" i="13"/>
  <c r="O6" i="13"/>
  <c r="N6" i="13"/>
  <c r="O10" i="13"/>
  <c r="N10" i="13"/>
  <c r="P10" i="13" s="1"/>
  <c r="O22" i="13"/>
  <c r="N22" i="13"/>
  <c r="J5" i="12"/>
  <c r="J6" i="12"/>
  <c r="J7" i="12"/>
  <c r="J8" i="12"/>
  <c r="J9" i="12"/>
  <c r="J4" i="12"/>
  <c r="L10" i="12"/>
  <c r="L11" i="12"/>
  <c r="L12" i="12"/>
  <c r="M12" i="12" s="1"/>
  <c r="O12" i="12" s="1"/>
  <c r="L13" i="12"/>
  <c r="M13" i="12" s="1"/>
  <c r="L14" i="12"/>
  <c r="L15" i="12"/>
  <c r="L16" i="12"/>
  <c r="M16" i="12" s="1"/>
  <c r="O16" i="12" s="1"/>
  <c r="L17" i="12"/>
  <c r="L18" i="12"/>
  <c r="M18" i="12" s="1"/>
  <c r="L19" i="12"/>
  <c r="M19" i="12" s="1"/>
  <c r="L20" i="12"/>
  <c r="L21" i="12"/>
  <c r="L22" i="12"/>
  <c r="L23" i="12"/>
  <c r="M10" i="12"/>
  <c r="O10" i="12" s="1"/>
  <c r="N10" i="12"/>
  <c r="M11" i="12"/>
  <c r="N11" i="12"/>
  <c r="N12" i="12"/>
  <c r="M14" i="12"/>
  <c r="N14" i="12"/>
  <c r="O14" i="12"/>
  <c r="M15" i="12"/>
  <c r="O15" i="12" s="1"/>
  <c r="N15" i="12"/>
  <c r="N16" i="12"/>
  <c r="M17" i="12"/>
  <c r="N17" i="12"/>
  <c r="M20" i="12"/>
  <c r="O20" i="12" s="1"/>
  <c r="N20" i="12"/>
  <c r="M21" i="12"/>
  <c r="O21" i="12" s="1"/>
  <c r="N21" i="12"/>
  <c r="M22" i="12"/>
  <c r="O22" i="12" s="1"/>
  <c r="N22" i="12"/>
  <c r="M23" i="12"/>
  <c r="N23" i="12"/>
  <c r="G5" i="12"/>
  <c r="H5" i="12"/>
  <c r="I5" i="12"/>
  <c r="G6" i="12"/>
  <c r="H6" i="12"/>
  <c r="I6" i="12"/>
  <c r="G7" i="12"/>
  <c r="H7" i="12"/>
  <c r="K7" i="12" s="1"/>
  <c r="L7" i="12" s="1"/>
  <c r="M7" i="12" s="1"/>
  <c r="I7" i="12"/>
  <c r="G8" i="12"/>
  <c r="H8" i="12"/>
  <c r="K8" i="12" s="1"/>
  <c r="L8" i="12" s="1"/>
  <c r="N8" i="12" s="1"/>
  <c r="I8" i="12"/>
  <c r="G9" i="12"/>
  <c r="H9" i="12"/>
  <c r="I9" i="12"/>
  <c r="K9" i="12"/>
  <c r="L9" i="12" s="1"/>
  <c r="G10" i="12"/>
  <c r="H10" i="12"/>
  <c r="I10" i="12"/>
  <c r="J10" i="12"/>
  <c r="K10" i="12"/>
  <c r="G11" i="12"/>
  <c r="H11" i="12"/>
  <c r="I11" i="12"/>
  <c r="J11" i="12"/>
  <c r="K11" i="12"/>
  <c r="G12" i="12"/>
  <c r="H12" i="12"/>
  <c r="I12" i="12"/>
  <c r="J12" i="12"/>
  <c r="K12" i="12"/>
  <c r="G13" i="12"/>
  <c r="H13" i="12"/>
  <c r="I13" i="12"/>
  <c r="J13" i="12"/>
  <c r="K13" i="12"/>
  <c r="G14" i="12"/>
  <c r="H14" i="12"/>
  <c r="I14" i="12"/>
  <c r="J14" i="12"/>
  <c r="K14" i="12"/>
  <c r="G15" i="12"/>
  <c r="H15" i="12"/>
  <c r="I15" i="12"/>
  <c r="J15" i="12"/>
  <c r="K15" i="12"/>
  <c r="G16" i="12"/>
  <c r="H16" i="12"/>
  <c r="I16" i="12"/>
  <c r="J16" i="12"/>
  <c r="K16" i="12"/>
  <c r="G17" i="12"/>
  <c r="H17" i="12"/>
  <c r="I17" i="12"/>
  <c r="J17" i="12"/>
  <c r="K17" i="12"/>
  <c r="G18" i="12"/>
  <c r="H18" i="12"/>
  <c r="I18" i="12"/>
  <c r="J18" i="12"/>
  <c r="K18" i="12"/>
  <c r="G19" i="12"/>
  <c r="H19" i="12"/>
  <c r="I19" i="12"/>
  <c r="J19" i="12"/>
  <c r="K19" i="12"/>
  <c r="G20" i="12"/>
  <c r="H20" i="12"/>
  <c r="I20" i="12"/>
  <c r="J20" i="12"/>
  <c r="K20" i="12"/>
  <c r="G21" i="12"/>
  <c r="H21" i="12"/>
  <c r="I21" i="12"/>
  <c r="J21" i="12"/>
  <c r="K21" i="12"/>
  <c r="G22" i="12"/>
  <c r="H22" i="12"/>
  <c r="I22" i="12"/>
  <c r="J22" i="12"/>
  <c r="K22" i="12"/>
  <c r="G23" i="12"/>
  <c r="H23" i="12"/>
  <c r="I23" i="12"/>
  <c r="J23" i="12"/>
  <c r="K23" i="12"/>
  <c r="G4" i="12"/>
  <c r="I4" i="12"/>
  <c r="H4" i="12"/>
  <c r="C24" i="12"/>
  <c r="P5" i="13" l="1"/>
  <c r="P22" i="13"/>
  <c r="P7" i="13"/>
  <c r="P18" i="13"/>
  <c r="N4" i="13"/>
  <c r="M24" i="13"/>
  <c r="O4" i="13"/>
  <c r="O24" i="13" s="1"/>
  <c r="P16" i="13"/>
  <c r="P9" i="13"/>
  <c r="P6" i="13"/>
  <c r="P12" i="13"/>
  <c r="M9" i="12"/>
  <c r="N9" i="12"/>
  <c r="M8" i="12"/>
  <c r="O8" i="12" s="1"/>
  <c r="K5" i="12"/>
  <c r="L5" i="12" s="1"/>
  <c r="K6" i="12"/>
  <c r="L6" i="12" s="1"/>
  <c r="M6" i="12" s="1"/>
  <c r="K4" i="12"/>
  <c r="L4" i="12" s="1"/>
  <c r="O18" i="12"/>
  <c r="N19" i="12"/>
  <c r="O19" i="12" s="1"/>
  <c r="O23" i="12"/>
  <c r="N18" i="12"/>
  <c r="N13" i="12"/>
  <c r="O13" i="12" s="1"/>
  <c r="O11" i="12"/>
  <c r="O17" i="12"/>
  <c r="N7" i="12"/>
  <c r="O7" i="12" s="1"/>
  <c r="N24" i="13" l="1"/>
  <c r="P4" i="13"/>
  <c r="P24" i="13" s="1"/>
  <c r="O9" i="12"/>
  <c r="M5" i="12"/>
  <c r="M24" i="12" s="1"/>
  <c r="N5" i="12"/>
  <c r="N24" i="12" s="1"/>
  <c r="N6" i="12"/>
  <c r="O6" i="12" s="1"/>
  <c r="N4" i="12"/>
  <c r="M4" i="12"/>
  <c r="K24" i="12"/>
  <c r="O5" i="12" l="1"/>
  <c r="O24" i="12" s="1"/>
  <c r="O4" i="12"/>
  <c r="L24" i="12"/>
  <c r="M24" i="8" l="1"/>
  <c r="N24" i="8"/>
  <c r="M24" i="6" l="1"/>
  <c r="N24" i="6"/>
  <c r="U24" i="9"/>
  <c r="V24" i="9"/>
  <c r="N24" i="9"/>
  <c r="M24" i="9"/>
  <c r="D24" i="9"/>
  <c r="C24" i="9"/>
  <c r="Y23" i="9"/>
  <c r="W23" i="9"/>
  <c r="Y22" i="9"/>
  <c r="Z22" i="9" s="1"/>
  <c r="AA22" i="9" s="1"/>
  <c r="AB22" i="9" s="1"/>
  <c r="W22" i="9"/>
  <c r="Y21" i="9"/>
  <c r="Z21" i="9" s="1"/>
  <c r="AA21" i="9" s="1"/>
  <c r="AB21" i="9" s="1"/>
  <c r="W21" i="9"/>
  <c r="Z20" i="9"/>
  <c r="AA20" i="9" s="1"/>
  <c r="AB20" i="9" s="1"/>
  <c r="Y20" i="9"/>
  <c r="W20" i="9"/>
  <c r="Y19" i="9"/>
  <c r="Z19" i="9" s="1"/>
  <c r="AA19" i="9" s="1"/>
  <c r="AB19" i="9" s="1"/>
  <c r="W19" i="9"/>
  <c r="Y18" i="9"/>
  <c r="W18" i="9"/>
  <c r="Z18" i="9" s="1"/>
  <c r="AA18" i="9" s="1"/>
  <c r="AB18" i="9" s="1"/>
  <c r="Y17" i="9"/>
  <c r="W17" i="9"/>
  <c r="Y16" i="9"/>
  <c r="W16" i="9"/>
  <c r="Y15" i="9"/>
  <c r="Z15" i="9" s="1"/>
  <c r="AA15" i="9" s="1"/>
  <c r="AB15" i="9" s="1"/>
  <c r="W15" i="9"/>
  <c r="Z14" i="9"/>
  <c r="AA14" i="9" s="1"/>
  <c r="AB14" i="9" s="1"/>
  <c r="Y14" i="9"/>
  <c r="W14" i="9"/>
  <c r="Y13" i="9"/>
  <c r="Z13" i="9" s="1"/>
  <c r="AA13" i="9" s="1"/>
  <c r="AB13" i="9" s="1"/>
  <c r="W13" i="9"/>
  <c r="Y12" i="9"/>
  <c r="W12" i="9"/>
  <c r="Z12" i="9" s="1"/>
  <c r="AA12" i="9" s="1"/>
  <c r="AB12" i="9" s="1"/>
  <c r="Y11" i="9"/>
  <c r="W11" i="9"/>
  <c r="Y10" i="9"/>
  <c r="W10" i="9"/>
  <c r="Y9" i="9"/>
  <c r="Z9" i="9" s="1"/>
  <c r="AA9" i="9" s="1"/>
  <c r="AB9" i="9" s="1"/>
  <c r="W9" i="9"/>
  <c r="Z8" i="9"/>
  <c r="AA8" i="9" s="1"/>
  <c r="AB8" i="9" s="1"/>
  <c r="Y8" i="9"/>
  <c r="W8" i="9"/>
  <c r="Y7" i="9"/>
  <c r="Z7" i="9" s="1"/>
  <c r="AA7" i="9" s="1"/>
  <c r="AB7" i="9" s="1"/>
  <c r="W7" i="9"/>
  <c r="Y6" i="9"/>
  <c r="W6" i="9"/>
  <c r="Z6" i="9" s="1"/>
  <c r="AA6" i="9" s="1"/>
  <c r="AB6" i="9" s="1"/>
  <c r="Y5" i="9"/>
  <c r="W5" i="9"/>
  <c r="Y4" i="9"/>
  <c r="W4" i="9"/>
  <c r="Q23" i="9"/>
  <c r="R23" i="9" s="1"/>
  <c r="S23" i="9" s="1"/>
  <c r="T23" i="9" s="1"/>
  <c r="O23" i="9"/>
  <c r="I23" i="9"/>
  <c r="G23" i="9"/>
  <c r="E23" i="9"/>
  <c r="Q22" i="9"/>
  <c r="O22" i="9"/>
  <c r="R22" i="9" s="1"/>
  <c r="S22" i="9" s="1"/>
  <c r="T22" i="9" s="1"/>
  <c r="I22" i="9"/>
  <c r="H22" i="9"/>
  <c r="G22" i="9"/>
  <c r="E22" i="9"/>
  <c r="Q21" i="9"/>
  <c r="R21" i="9" s="1"/>
  <c r="S21" i="9" s="1"/>
  <c r="T21" i="9" s="1"/>
  <c r="O21" i="9"/>
  <c r="I21" i="9"/>
  <c r="J21" i="9" s="1"/>
  <c r="G21" i="9"/>
  <c r="E21" i="9"/>
  <c r="H21" i="9" s="1"/>
  <c r="Q20" i="9"/>
  <c r="R20" i="9" s="1"/>
  <c r="S20" i="9" s="1"/>
  <c r="T20" i="9" s="1"/>
  <c r="O20" i="9"/>
  <c r="I20" i="9"/>
  <c r="H20" i="9"/>
  <c r="G20" i="9"/>
  <c r="E20" i="9"/>
  <c r="Q19" i="9"/>
  <c r="O19" i="9"/>
  <c r="R19" i="9" s="1"/>
  <c r="S19" i="9" s="1"/>
  <c r="T19" i="9" s="1"/>
  <c r="I19" i="9"/>
  <c r="G19" i="9"/>
  <c r="E19" i="9"/>
  <c r="Q18" i="9"/>
  <c r="O18" i="9"/>
  <c r="R18" i="9" s="1"/>
  <c r="S18" i="9" s="1"/>
  <c r="T18" i="9" s="1"/>
  <c r="I18" i="9"/>
  <c r="G18" i="9"/>
  <c r="E18" i="9"/>
  <c r="R17" i="9"/>
  <c r="S17" i="9" s="1"/>
  <c r="T17" i="9" s="1"/>
  <c r="Q17" i="9"/>
  <c r="O17" i="9"/>
  <c r="I17" i="9"/>
  <c r="G17" i="9"/>
  <c r="E17" i="9"/>
  <c r="Q16" i="9"/>
  <c r="O16" i="9"/>
  <c r="I16" i="9"/>
  <c r="H16" i="9"/>
  <c r="G16" i="9"/>
  <c r="E16" i="9"/>
  <c r="R15" i="9"/>
  <c r="S15" i="9" s="1"/>
  <c r="T15" i="9" s="1"/>
  <c r="Q15" i="9"/>
  <c r="O15" i="9"/>
  <c r="I15" i="9"/>
  <c r="J15" i="9" s="1"/>
  <c r="G15" i="9"/>
  <c r="E15" i="9"/>
  <c r="H15" i="9" s="1"/>
  <c r="Q14" i="9"/>
  <c r="R14" i="9" s="1"/>
  <c r="S14" i="9" s="1"/>
  <c r="T14" i="9" s="1"/>
  <c r="O14" i="9"/>
  <c r="I14" i="9"/>
  <c r="G14" i="9"/>
  <c r="E14" i="9"/>
  <c r="J14" i="9" s="1"/>
  <c r="Q13" i="9"/>
  <c r="O13" i="9"/>
  <c r="R13" i="9" s="1"/>
  <c r="S13" i="9" s="1"/>
  <c r="T13" i="9" s="1"/>
  <c r="I13" i="9"/>
  <c r="G13" i="9"/>
  <c r="E13" i="9"/>
  <c r="Q12" i="9"/>
  <c r="O12" i="9"/>
  <c r="I12" i="9"/>
  <c r="G12" i="9"/>
  <c r="E12" i="9"/>
  <c r="Q11" i="9"/>
  <c r="R11" i="9" s="1"/>
  <c r="S11" i="9" s="1"/>
  <c r="T11" i="9" s="1"/>
  <c r="O11" i="9"/>
  <c r="I11" i="9"/>
  <c r="G11" i="9"/>
  <c r="E11" i="9"/>
  <c r="Q10" i="9"/>
  <c r="O10" i="9"/>
  <c r="R10" i="9" s="1"/>
  <c r="S10" i="9" s="1"/>
  <c r="T10" i="9" s="1"/>
  <c r="I10" i="9"/>
  <c r="H10" i="9"/>
  <c r="G10" i="9"/>
  <c r="E10" i="9"/>
  <c r="J10" i="9" s="1"/>
  <c r="Q9" i="9"/>
  <c r="R9" i="9" s="1"/>
  <c r="S9" i="9" s="1"/>
  <c r="T9" i="9" s="1"/>
  <c r="O9" i="9"/>
  <c r="I9" i="9"/>
  <c r="J9" i="9" s="1"/>
  <c r="G9" i="9"/>
  <c r="E9" i="9"/>
  <c r="H9" i="9" s="1"/>
  <c r="Q8" i="9"/>
  <c r="R8" i="9" s="1"/>
  <c r="S8" i="9" s="1"/>
  <c r="T8" i="9" s="1"/>
  <c r="O8" i="9"/>
  <c r="I8" i="9"/>
  <c r="H8" i="9"/>
  <c r="K8" i="9" s="1"/>
  <c r="L8" i="9" s="1"/>
  <c r="G8" i="9"/>
  <c r="E8" i="9"/>
  <c r="J8" i="9" s="1"/>
  <c r="Q7" i="9"/>
  <c r="O7" i="9"/>
  <c r="R7" i="9" s="1"/>
  <c r="S7" i="9" s="1"/>
  <c r="T7" i="9" s="1"/>
  <c r="I7" i="9"/>
  <c r="G7" i="9"/>
  <c r="E7" i="9"/>
  <c r="Q6" i="9"/>
  <c r="O6" i="9"/>
  <c r="R6" i="9" s="1"/>
  <c r="S6" i="9" s="1"/>
  <c r="T6" i="9" s="1"/>
  <c r="I6" i="9"/>
  <c r="G6" i="9"/>
  <c r="E6" i="9"/>
  <c r="Q5" i="9"/>
  <c r="R5" i="9" s="1"/>
  <c r="S5" i="9" s="1"/>
  <c r="T5" i="9" s="1"/>
  <c r="O5" i="9"/>
  <c r="I5" i="9"/>
  <c r="G5" i="9"/>
  <c r="E5" i="9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Q4" i="9"/>
  <c r="O4" i="9"/>
  <c r="I4" i="9"/>
  <c r="J4" i="9" s="1"/>
  <c r="G4" i="9"/>
  <c r="E4" i="9"/>
  <c r="U5" i="8"/>
  <c r="V5" i="8"/>
  <c r="U6" i="8"/>
  <c r="V6" i="8" s="1"/>
  <c r="U7" i="8"/>
  <c r="V7" i="8"/>
  <c r="U8" i="8"/>
  <c r="V8" i="8"/>
  <c r="U9" i="8"/>
  <c r="V9" i="8" s="1"/>
  <c r="U10" i="8"/>
  <c r="V10" i="8"/>
  <c r="U11" i="8"/>
  <c r="V11" i="8"/>
  <c r="U12" i="8"/>
  <c r="V12" i="8" s="1"/>
  <c r="U13" i="8"/>
  <c r="V13" i="8"/>
  <c r="U14" i="8"/>
  <c r="V14" i="8"/>
  <c r="U15" i="8"/>
  <c r="V15" i="8" s="1"/>
  <c r="U16" i="8"/>
  <c r="V16" i="8"/>
  <c r="U17" i="8"/>
  <c r="V17" i="8"/>
  <c r="U18" i="8"/>
  <c r="V18" i="8" s="1"/>
  <c r="U19" i="8"/>
  <c r="V19" i="8"/>
  <c r="U20" i="8"/>
  <c r="V20" i="8"/>
  <c r="U21" i="8"/>
  <c r="V21" i="8" s="1"/>
  <c r="U22" i="8"/>
  <c r="V22" i="8"/>
  <c r="U23" i="8"/>
  <c r="V23" i="8"/>
  <c r="D24" i="8"/>
  <c r="C24" i="8"/>
  <c r="Q23" i="8"/>
  <c r="R23" i="8" s="1"/>
  <c r="S23" i="8" s="1"/>
  <c r="T23" i="8" s="1"/>
  <c r="O23" i="8"/>
  <c r="I23" i="8"/>
  <c r="G23" i="8"/>
  <c r="E23" i="8"/>
  <c r="J23" i="8" s="1"/>
  <c r="Q22" i="8"/>
  <c r="O22" i="8"/>
  <c r="R22" i="8" s="1"/>
  <c r="S22" i="8" s="1"/>
  <c r="T22" i="8" s="1"/>
  <c r="J22" i="8"/>
  <c r="I22" i="8"/>
  <c r="H22" i="8"/>
  <c r="K22" i="8" s="1"/>
  <c r="L22" i="8" s="1"/>
  <c r="W22" i="8" s="1"/>
  <c r="G22" i="8"/>
  <c r="E22" i="8"/>
  <c r="R21" i="8"/>
  <c r="S21" i="8" s="1"/>
  <c r="T21" i="8" s="1"/>
  <c r="Q21" i="8"/>
  <c r="O21" i="8"/>
  <c r="I21" i="8"/>
  <c r="J21" i="8" s="1"/>
  <c r="G21" i="8"/>
  <c r="E21" i="8"/>
  <c r="H21" i="8" s="1"/>
  <c r="Q20" i="8"/>
  <c r="R20" i="8" s="1"/>
  <c r="S20" i="8" s="1"/>
  <c r="T20" i="8" s="1"/>
  <c r="O20" i="8"/>
  <c r="I20" i="8"/>
  <c r="H20" i="8"/>
  <c r="K20" i="8" s="1"/>
  <c r="L20" i="8" s="1"/>
  <c r="W20" i="8" s="1"/>
  <c r="G20" i="8"/>
  <c r="E20" i="8"/>
  <c r="J20" i="8" s="1"/>
  <c r="Q19" i="8"/>
  <c r="O19" i="8"/>
  <c r="R19" i="8" s="1"/>
  <c r="S19" i="8" s="1"/>
  <c r="T19" i="8" s="1"/>
  <c r="J19" i="8"/>
  <c r="I19" i="8"/>
  <c r="G19" i="8"/>
  <c r="E19" i="8"/>
  <c r="Q18" i="8"/>
  <c r="O18" i="8"/>
  <c r="R18" i="8" s="1"/>
  <c r="S18" i="8" s="1"/>
  <c r="T18" i="8" s="1"/>
  <c r="I18" i="8"/>
  <c r="G18" i="8"/>
  <c r="E18" i="8"/>
  <c r="J18" i="8" s="1"/>
  <c r="R17" i="8"/>
  <c r="S17" i="8" s="1"/>
  <c r="T17" i="8" s="1"/>
  <c r="Q17" i="8"/>
  <c r="O17" i="8"/>
  <c r="I17" i="8"/>
  <c r="G17" i="8"/>
  <c r="E17" i="8"/>
  <c r="J17" i="8" s="1"/>
  <c r="Q16" i="8"/>
  <c r="O16" i="8"/>
  <c r="R16" i="8" s="1"/>
  <c r="S16" i="8" s="1"/>
  <c r="T16" i="8" s="1"/>
  <c r="J16" i="8"/>
  <c r="K16" i="8" s="1"/>
  <c r="L16" i="8" s="1"/>
  <c r="W16" i="8" s="1"/>
  <c r="I16" i="8"/>
  <c r="H16" i="8"/>
  <c r="G16" i="8"/>
  <c r="E16" i="8"/>
  <c r="R15" i="8"/>
  <c r="S15" i="8" s="1"/>
  <c r="T15" i="8" s="1"/>
  <c r="Q15" i="8"/>
  <c r="O15" i="8"/>
  <c r="I15" i="8"/>
  <c r="J15" i="8" s="1"/>
  <c r="G15" i="8"/>
  <c r="E15" i="8"/>
  <c r="H15" i="8" s="1"/>
  <c r="Q14" i="8"/>
  <c r="R14" i="8" s="1"/>
  <c r="S14" i="8" s="1"/>
  <c r="T14" i="8" s="1"/>
  <c r="O14" i="8"/>
  <c r="I14" i="8"/>
  <c r="H14" i="8"/>
  <c r="K14" i="8" s="1"/>
  <c r="G14" i="8"/>
  <c r="E14" i="8"/>
  <c r="J14" i="8" s="1"/>
  <c r="Q13" i="8"/>
  <c r="O13" i="8"/>
  <c r="R13" i="8" s="1"/>
  <c r="S13" i="8" s="1"/>
  <c r="T13" i="8" s="1"/>
  <c r="J13" i="8"/>
  <c r="I13" i="8"/>
  <c r="G13" i="8"/>
  <c r="H13" i="8" s="1"/>
  <c r="E13" i="8"/>
  <c r="Q12" i="8"/>
  <c r="O12" i="8"/>
  <c r="R12" i="8" s="1"/>
  <c r="S12" i="8" s="1"/>
  <c r="T12" i="8" s="1"/>
  <c r="I12" i="8"/>
  <c r="G12" i="8"/>
  <c r="E12" i="8"/>
  <c r="J12" i="8" s="1"/>
  <c r="R11" i="8"/>
  <c r="S11" i="8" s="1"/>
  <c r="T11" i="8" s="1"/>
  <c r="Q11" i="8"/>
  <c r="O11" i="8"/>
  <c r="I11" i="8"/>
  <c r="G11" i="8"/>
  <c r="E11" i="8"/>
  <c r="J11" i="8" s="1"/>
  <c r="Q10" i="8"/>
  <c r="O10" i="8"/>
  <c r="R10" i="8" s="1"/>
  <c r="S10" i="8" s="1"/>
  <c r="T10" i="8" s="1"/>
  <c r="J10" i="8"/>
  <c r="I10" i="8"/>
  <c r="G10" i="8"/>
  <c r="E10" i="8"/>
  <c r="H10" i="8" s="1"/>
  <c r="K10" i="8" s="1"/>
  <c r="L10" i="8" s="1"/>
  <c r="W10" i="8" s="1"/>
  <c r="R9" i="8"/>
  <c r="S9" i="8" s="1"/>
  <c r="T9" i="8" s="1"/>
  <c r="Q9" i="8"/>
  <c r="O9" i="8"/>
  <c r="I9" i="8"/>
  <c r="G9" i="8"/>
  <c r="E9" i="8"/>
  <c r="H9" i="8" s="1"/>
  <c r="Q8" i="8"/>
  <c r="R8" i="8" s="1"/>
  <c r="S8" i="8" s="1"/>
  <c r="T8" i="8" s="1"/>
  <c r="O8" i="8"/>
  <c r="I8" i="8"/>
  <c r="G8" i="8"/>
  <c r="E8" i="8"/>
  <c r="J8" i="8" s="1"/>
  <c r="Q7" i="8"/>
  <c r="O7" i="8"/>
  <c r="R7" i="8" s="1"/>
  <c r="S7" i="8" s="1"/>
  <c r="T7" i="8" s="1"/>
  <c r="I7" i="8"/>
  <c r="G7" i="8"/>
  <c r="E7" i="8"/>
  <c r="Q6" i="8"/>
  <c r="O6" i="8"/>
  <c r="R6" i="8" s="1"/>
  <c r="S6" i="8" s="1"/>
  <c r="T6" i="8" s="1"/>
  <c r="I6" i="8"/>
  <c r="G6" i="8"/>
  <c r="E6" i="8"/>
  <c r="R5" i="8"/>
  <c r="S5" i="8" s="1"/>
  <c r="T5" i="8" s="1"/>
  <c r="Q5" i="8"/>
  <c r="O5" i="8"/>
  <c r="I5" i="8"/>
  <c r="G5" i="8"/>
  <c r="E5" i="8"/>
  <c r="J5" i="8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Q4" i="8"/>
  <c r="O4" i="8"/>
  <c r="I4" i="8"/>
  <c r="G4" i="8"/>
  <c r="E4" i="8"/>
  <c r="J4" i="8" s="1"/>
  <c r="I24" i="4"/>
  <c r="J24" i="4"/>
  <c r="I24" i="5"/>
  <c r="J24" i="5"/>
  <c r="R24" i="6"/>
  <c r="T24" i="6"/>
  <c r="S24" i="6"/>
  <c r="Q5" i="6"/>
  <c r="R5" i="6" s="1"/>
  <c r="S5" i="6" s="1"/>
  <c r="T5" i="6" s="1"/>
  <c r="Q6" i="6"/>
  <c r="R6" i="6"/>
  <c r="S6" i="6"/>
  <c r="T6" i="6" s="1"/>
  <c r="Q7" i="6"/>
  <c r="R7" i="6" s="1"/>
  <c r="S7" i="6" s="1"/>
  <c r="T7" i="6" s="1"/>
  <c r="Q8" i="6"/>
  <c r="R8" i="6" s="1"/>
  <c r="S8" i="6" s="1"/>
  <c r="T8" i="6" s="1"/>
  <c r="Q9" i="6"/>
  <c r="R9" i="6"/>
  <c r="S9" i="6"/>
  <c r="T9" i="6" s="1"/>
  <c r="Q10" i="6"/>
  <c r="R10" i="6" s="1"/>
  <c r="S10" i="6" s="1"/>
  <c r="T10" i="6" s="1"/>
  <c r="Q11" i="6"/>
  <c r="R11" i="6" s="1"/>
  <c r="S11" i="6" s="1"/>
  <c r="T11" i="6" s="1"/>
  <c r="Q12" i="6"/>
  <c r="R12" i="6"/>
  <c r="S12" i="6"/>
  <c r="T12" i="6" s="1"/>
  <c r="Q13" i="6"/>
  <c r="R13" i="6" s="1"/>
  <c r="S13" i="6" s="1"/>
  <c r="T13" i="6" s="1"/>
  <c r="Q14" i="6"/>
  <c r="R14" i="6" s="1"/>
  <c r="S14" i="6" s="1"/>
  <c r="T14" i="6" s="1"/>
  <c r="Q15" i="6"/>
  <c r="R15" i="6"/>
  <c r="S15" i="6"/>
  <c r="T15" i="6" s="1"/>
  <c r="Q16" i="6"/>
  <c r="R16" i="6" s="1"/>
  <c r="S16" i="6" s="1"/>
  <c r="T16" i="6" s="1"/>
  <c r="Q17" i="6"/>
  <c r="R17" i="6" s="1"/>
  <c r="S17" i="6" s="1"/>
  <c r="T17" i="6" s="1"/>
  <c r="Q18" i="6"/>
  <c r="R18" i="6"/>
  <c r="S18" i="6"/>
  <c r="T18" i="6" s="1"/>
  <c r="Q19" i="6"/>
  <c r="R19" i="6" s="1"/>
  <c r="S19" i="6" s="1"/>
  <c r="T19" i="6" s="1"/>
  <c r="Q20" i="6"/>
  <c r="R20" i="6" s="1"/>
  <c r="S20" i="6" s="1"/>
  <c r="T20" i="6" s="1"/>
  <c r="Q21" i="6"/>
  <c r="R21" i="6"/>
  <c r="S21" i="6"/>
  <c r="T21" i="6" s="1"/>
  <c r="Q22" i="6"/>
  <c r="R22" i="6" s="1"/>
  <c r="S22" i="6" s="1"/>
  <c r="T22" i="6" s="1"/>
  <c r="Q23" i="6"/>
  <c r="R23" i="6" s="1"/>
  <c r="S23" i="6" s="1"/>
  <c r="T23" i="6" s="1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5" i="6"/>
  <c r="Q4" i="6"/>
  <c r="O4" i="6"/>
  <c r="D24" i="7"/>
  <c r="C24" i="7"/>
  <c r="J23" i="7"/>
  <c r="I23" i="7"/>
  <c r="G23" i="7"/>
  <c r="E23" i="7"/>
  <c r="H23" i="7" s="1"/>
  <c r="K23" i="7" s="1"/>
  <c r="L23" i="7" s="1"/>
  <c r="I22" i="7"/>
  <c r="J22" i="7" s="1"/>
  <c r="G22" i="7"/>
  <c r="E22" i="7"/>
  <c r="H22" i="7" s="1"/>
  <c r="I21" i="7"/>
  <c r="J21" i="7" s="1"/>
  <c r="H21" i="7"/>
  <c r="G21" i="7"/>
  <c r="E21" i="7"/>
  <c r="I20" i="7"/>
  <c r="J20" i="7" s="1"/>
  <c r="G20" i="7"/>
  <c r="H20" i="7" s="1"/>
  <c r="K20" i="7" s="1"/>
  <c r="L20" i="7" s="1"/>
  <c r="E20" i="7"/>
  <c r="I19" i="7"/>
  <c r="G19" i="7"/>
  <c r="E19" i="7"/>
  <c r="H19" i="7" s="1"/>
  <c r="I18" i="7"/>
  <c r="G18" i="7"/>
  <c r="E18" i="7"/>
  <c r="J18" i="7" s="1"/>
  <c r="J17" i="7"/>
  <c r="I17" i="7"/>
  <c r="G17" i="7"/>
  <c r="E17" i="7"/>
  <c r="H17" i="7" s="1"/>
  <c r="K17" i="7" s="1"/>
  <c r="L17" i="7" s="1"/>
  <c r="I16" i="7"/>
  <c r="J16" i="7" s="1"/>
  <c r="G16" i="7"/>
  <c r="E16" i="7"/>
  <c r="H16" i="7" s="1"/>
  <c r="I15" i="7"/>
  <c r="J15" i="7" s="1"/>
  <c r="H15" i="7"/>
  <c r="K15" i="7" s="1"/>
  <c r="L15" i="7" s="1"/>
  <c r="G15" i="7"/>
  <c r="E15" i="7"/>
  <c r="I14" i="7"/>
  <c r="J14" i="7" s="1"/>
  <c r="G14" i="7"/>
  <c r="H14" i="7" s="1"/>
  <c r="E14" i="7"/>
  <c r="I13" i="7"/>
  <c r="G13" i="7"/>
  <c r="E13" i="7"/>
  <c r="H13" i="7" s="1"/>
  <c r="I12" i="7"/>
  <c r="G12" i="7"/>
  <c r="E12" i="7"/>
  <c r="J12" i="7" s="1"/>
  <c r="J11" i="7"/>
  <c r="I11" i="7"/>
  <c r="G11" i="7"/>
  <c r="E11" i="7"/>
  <c r="H11" i="7" s="1"/>
  <c r="K11" i="7" s="1"/>
  <c r="L11" i="7" s="1"/>
  <c r="I10" i="7"/>
  <c r="J10" i="7" s="1"/>
  <c r="G10" i="7"/>
  <c r="E10" i="7"/>
  <c r="H10" i="7" s="1"/>
  <c r="K10" i="7" s="1"/>
  <c r="L10" i="7" s="1"/>
  <c r="I9" i="7"/>
  <c r="J9" i="7" s="1"/>
  <c r="H9" i="7"/>
  <c r="K9" i="7" s="1"/>
  <c r="L9" i="7" s="1"/>
  <c r="G9" i="7"/>
  <c r="E9" i="7"/>
  <c r="I8" i="7"/>
  <c r="J8" i="7" s="1"/>
  <c r="G8" i="7"/>
  <c r="H8" i="7" s="1"/>
  <c r="K8" i="7" s="1"/>
  <c r="L8" i="7" s="1"/>
  <c r="E8" i="7"/>
  <c r="I7" i="7"/>
  <c r="G7" i="7"/>
  <c r="E7" i="7"/>
  <c r="H7" i="7" s="1"/>
  <c r="I6" i="7"/>
  <c r="G6" i="7"/>
  <c r="E6" i="7"/>
  <c r="J6" i="7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J5" i="7"/>
  <c r="I5" i="7"/>
  <c r="G5" i="7"/>
  <c r="E5" i="7"/>
  <c r="H5" i="7" s="1"/>
  <c r="K5" i="7" s="1"/>
  <c r="L5" i="7" s="1"/>
  <c r="A5" i="7"/>
  <c r="I4" i="7"/>
  <c r="J4" i="7" s="1"/>
  <c r="G4" i="7"/>
  <c r="E4" i="7"/>
  <c r="H4" i="7" s="1"/>
  <c r="R4" i="8" l="1"/>
  <c r="S4" i="8" s="1"/>
  <c r="J7" i="8"/>
  <c r="J6" i="8"/>
  <c r="H4" i="8"/>
  <c r="K4" i="8" s="1"/>
  <c r="L4" i="8" s="1"/>
  <c r="H7" i="8"/>
  <c r="K15" i="8"/>
  <c r="L15" i="8" s="1"/>
  <c r="W15" i="8" s="1"/>
  <c r="H8" i="8"/>
  <c r="K8" i="8" s="1"/>
  <c r="L8" i="8" s="1"/>
  <c r="W8" i="8" s="1"/>
  <c r="J9" i="8"/>
  <c r="K9" i="8" s="1"/>
  <c r="L9" i="8" s="1"/>
  <c r="K13" i="8"/>
  <c r="L13" i="8" s="1"/>
  <c r="W13" i="8" s="1"/>
  <c r="K21" i="8"/>
  <c r="L21" i="8" s="1"/>
  <c r="W21" i="8" s="1"/>
  <c r="H19" i="8"/>
  <c r="K19" i="8" s="1"/>
  <c r="L19" i="8" s="1"/>
  <c r="W19" i="8" s="1"/>
  <c r="R4" i="9"/>
  <c r="S4" i="9" s="1"/>
  <c r="S24" i="9" s="1"/>
  <c r="H4" i="9"/>
  <c r="K4" i="9" s="1"/>
  <c r="J7" i="9"/>
  <c r="R16" i="9"/>
  <c r="S16" i="9" s="1"/>
  <c r="T16" i="9" s="1"/>
  <c r="J20" i="9"/>
  <c r="J22" i="9"/>
  <c r="J23" i="9"/>
  <c r="Z4" i="9"/>
  <c r="AA4" i="9" s="1"/>
  <c r="AA24" i="9" s="1"/>
  <c r="Z10" i="9"/>
  <c r="AA10" i="9" s="1"/>
  <c r="AB10" i="9" s="1"/>
  <c r="AC10" i="9" s="1"/>
  <c r="AD10" i="9" s="1"/>
  <c r="Z16" i="9"/>
  <c r="AA16" i="9" s="1"/>
  <c r="AB16" i="9" s="1"/>
  <c r="AC16" i="9" s="1"/>
  <c r="AD16" i="9" s="1"/>
  <c r="J5" i="9"/>
  <c r="J6" i="9"/>
  <c r="AE8" i="9"/>
  <c r="R12" i="9"/>
  <c r="S12" i="9" s="1"/>
  <c r="T12" i="9" s="1"/>
  <c r="J16" i="9"/>
  <c r="J17" i="9"/>
  <c r="J18" i="9"/>
  <c r="K20" i="9"/>
  <c r="L20" i="9" s="1"/>
  <c r="Z5" i="9"/>
  <c r="AA5" i="9" s="1"/>
  <c r="AB5" i="9" s="1"/>
  <c r="AC5" i="9" s="1"/>
  <c r="AD5" i="9" s="1"/>
  <c r="Z11" i="9"/>
  <c r="AA11" i="9" s="1"/>
  <c r="AB11" i="9" s="1"/>
  <c r="Z17" i="9"/>
  <c r="AA17" i="9" s="1"/>
  <c r="AB17" i="9" s="1"/>
  <c r="Z23" i="9"/>
  <c r="AA23" i="9" s="1"/>
  <c r="AB23" i="9" s="1"/>
  <c r="AC23" i="9" s="1"/>
  <c r="AD23" i="9" s="1"/>
  <c r="J11" i="9"/>
  <c r="J12" i="9"/>
  <c r="K10" i="9"/>
  <c r="L10" i="9" s="1"/>
  <c r="K22" i="9"/>
  <c r="L22" i="9" s="1"/>
  <c r="AE22" i="9" s="1"/>
  <c r="K16" i="9"/>
  <c r="L16" i="9" s="1"/>
  <c r="H13" i="9"/>
  <c r="H14" i="9"/>
  <c r="K14" i="9" s="1"/>
  <c r="J13" i="9"/>
  <c r="J19" i="9"/>
  <c r="H7" i="9"/>
  <c r="K7" i="9" s="1"/>
  <c r="L7" i="9" s="1"/>
  <c r="H19" i="9"/>
  <c r="K9" i="9"/>
  <c r="L9" i="9" s="1"/>
  <c r="AE9" i="9" s="1"/>
  <c r="K15" i="9"/>
  <c r="L15" i="9" s="1"/>
  <c r="K21" i="9"/>
  <c r="L21" i="9" s="1"/>
  <c r="AC12" i="9"/>
  <c r="AD12" i="9" s="1"/>
  <c r="AC9" i="9"/>
  <c r="AD9" i="9" s="1"/>
  <c r="AC6" i="9"/>
  <c r="AD6" i="9" s="1"/>
  <c r="AC15" i="9"/>
  <c r="AD15" i="9" s="1"/>
  <c r="AC21" i="9"/>
  <c r="AD21" i="9" s="1"/>
  <c r="AC22" i="9"/>
  <c r="AD22" i="9" s="1"/>
  <c r="AC18" i="9"/>
  <c r="AD18" i="9"/>
  <c r="AC8" i="9"/>
  <c r="AD8" i="9" s="1"/>
  <c r="AC11" i="9"/>
  <c r="AD11" i="9" s="1"/>
  <c r="AC14" i="9"/>
  <c r="AD14" i="9" s="1"/>
  <c r="AC17" i="9"/>
  <c r="AD17" i="9"/>
  <c r="AC20" i="9"/>
  <c r="AD20" i="9" s="1"/>
  <c r="AC7" i="9"/>
  <c r="AD7" i="9" s="1"/>
  <c r="AC13" i="9"/>
  <c r="AD13" i="9" s="1"/>
  <c r="AC19" i="9"/>
  <c r="AD19" i="9" s="1"/>
  <c r="AF9" i="9"/>
  <c r="AG21" i="9"/>
  <c r="AF21" i="9"/>
  <c r="AG10" i="9"/>
  <c r="AG16" i="9"/>
  <c r="AF16" i="9"/>
  <c r="AH16" i="9" s="1"/>
  <c r="AG22" i="9"/>
  <c r="AF22" i="9"/>
  <c r="AG7" i="9"/>
  <c r="AF7" i="9"/>
  <c r="AF8" i="9"/>
  <c r="AG8" i="9"/>
  <c r="L14" i="9"/>
  <c r="AF20" i="9"/>
  <c r="AH20" i="9" s="1"/>
  <c r="AG20" i="9"/>
  <c r="H6" i="9"/>
  <c r="K6" i="9" s="1"/>
  <c r="L6" i="9" s="1"/>
  <c r="H12" i="9"/>
  <c r="K12" i="9" s="1"/>
  <c r="L12" i="9" s="1"/>
  <c r="AE12" i="9" s="1"/>
  <c r="H18" i="9"/>
  <c r="K18" i="9" s="1"/>
  <c r="L18" i="9" s="1"/>
  <c r="H5" i="9"/>
  <c r="K5" i="9" s="1"/>
  <c r="L5" i="9" s="1"/>
  <c r="H11" i="9"/>
  <c r="K11" i="9" s="1"/>
  <c r="L11" i="9" s="1"/>
  <c r="H17" i="9"/>
  <c r="H23" i="9"/>
  <c r="Y10" i="8"/>
  <c r="X10" i="8"/>
  <c r="J24" i="8"/>
  <c r="Y22" i="8"/>
  <c r="X22" i="8"/>
  <c r="Z22" i="8" s="1"/>
  <c r="Y16" i="8"/>
  <c r="X16" i="8"/>
  <c r="X8" i="8"/>
  <c r="Y8" i="8"/>
  <c r="X13" i="8"/>
  <c r="Y13" i="8"/>
  <c r="Y21" i="8"/>
  <c r="X21" i="8"/>
  <c r="Y19" i="8"/>
  <c r="X19" i="8"/>
  <c r="Z19" i="8" s="1"/>
  <c r="L14" i="8"/>
  <c r="W14" i="8" s="1"/>
  <c r="X20" i="8"/>
  <c r="Y20" i="8"/>
  <c r="H6" i="8"/>
  <c r="K6" i="8" s="1"/>
  <c r="L6" i="8" s="1"/>
  <c r="W6" i="8" s="1"/>
  <c r="H12" i="8"/>
  <c r="K12" i="8" s="1"/>
  <c r="L12" i="8" s="1"/>
  <c r="W12" i="8" s="1"/>
  <c r="H18" i="8"/>
  <c r="K18" i="8" s="1"/>
  <c r="L18" i="8" s="1"/>
  <c r="W18" i="8" s="1"/>
  <c r="H5" i="8"/>
  <c r="K5" i="8" s="1"/>
  <c r="L5" i="8" s="1"/>
  <c r="W5" i="8" s="1"/>
  <c r="H11" i="8"/>
  <c r="K11" i="8" s="1"/>
  <c r="L11" i="8" s="1"/>
  <c r="W11" i="8" s="1"/>
  <c r="H17" i="8"/>
  <c r="K17" i="8" s="1"/>
  <c r="L17" i="8" s="1"/>
  <c r="W17" i="8" s="1"/>
  <c r="H23" i="8"/>
  <c r="K23" i="8" s="1"/>
  <c r="L23" i="8" s="1"/>
  <c r="W23" i="8" s="1"/>
  <c r="R4" i="6"/>
  <c r="S4" i="6" s="1"/>
  <c r="T4" i="6" s="1"/>
  <c r="M9" i="7"/>
  <c r="N9" i="7"/>
  <c r="N20" i="7"/>
  <c r="M20" i="7"/>
  <c r="N5" i="7"/>
  <c r="M5" i="7"/>
  <c r="O5" i="7" s="1"/>
  <c r="M8" i="7"/>
  <c r="N8" i="7"/>
  <c r="M15" i="7"/>
  <c r="O15" i="7" s="1"/>
  <c r="N15" i="7"/>
  <c r="N23" i="7"/>
  <c r="M23" i="7"/>
  <c r="O23" i="7" s="1"/>
  <c r="K14" i="7"/>
  <c r="K16" i="7"/>
  <c r="L16" i="7" s="1"/>
  <c r="K21" i="7"/>
  <c r="L21" i="7" s="1"/>
  <c r="K13" i="7"/>
  <c r="L13" i="7" s="1"/>
  <c r="K22" i="7"/>
  <c r="L22" i="7" s="1"/>
  <c r="N17" i="7"/>
  <c r="M17" i="7"/>
  <c r="N10" i="7"/>
  <c r="M10" i="7"/>
  <c r="O10" i="7" s="1"/>
  <c r="K19" i="7"/>
  <c r="L19" i="7" s="1"/>
  <c r="K4" i="7"/>
  <c r="L4" i="7" s="1"/>
  <c r="N11" i="7"/>
  <c r="M11" i="7"/>
  <c r="H6" i="7"/>
  <c r="K6" i="7" s="1"/>
  <c r="L6" i="7" s="1"/>
  <c r="H12" i="7"/>
  <c r="K12" i="7" s="1"/>
  <c r="L12" i="7" s="1"/>
  <c r="H18" i="7"/>
  <c r="K18" i="7" s="1"/>
  <c r="L18" i="7" s="1"/>
  <c r="J7" i="7"/>
  <c r="K7" i="7" s="1"/>
  <c r="L7" i="7" s="1"/>
  <c r="J13" i="7"/>
  <c r="J19" i="7"/>
  <c r="J24" i="7" s="1"/>
  <c r="G11" i="6"/>
  <c r="G10" i="6"/>
  <c r="G5" i="6"/>
  <c r="G6" i="6"/>
  <c r="G7" i="6"/>
  <c r="G8" i="6"/>
  <c r="G9" i="6"/>
  <c r="G12" i="6"/>
  <c r="G13" i="6"/>
  <c r="G14" i="6"/>
  <c r="G15" i="6"/>
  <c r="G16" i="6"/>
  <c r="G17" i="6"/>
  <c r="G18" i="6"/>
  <c r="G19" i="6"/>
  <c r="G20" i="6"/>
  <c r="G21" i="6"/>
  <c r="G22" i="6"/>
  <c r="G23" i="6"/>
  <c r="G4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5" i="6"/>
  <c r="I6" i="6"/>
  <c r="I7" i="6"/>
  <c r="I8" i="6"/>
  <c r="I9" i="6"/>
  <c r="I4" i="6"/>
  <c r="E13" i="6"/>
  <c r="E12" i="6"/>
  <c r="E11" i="6"/>
  <c r="E10" i="6"/>
  <c r="E9" i="6"/>
  <c r="E8" i="6"/>
  <c r="E7" i="6"/>
  <c r="H7" i="6" s="1"/>
  <c r="E6" i="6"/>
  <c r="E5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E4" i="6"/>
  <c r="D24" i="6"/>
  <c r="C24" i="6"/>
  <c r="E23" i="6"/>
  <c r="E22" i="6"/>
  <c r="E21" i="6"/>
  <c r="E20" i="6"/>
  <c r="E19" i="6"/>
  <c r="E18" i="6"/>
  <c r="E17" i="6"/>
  <c r="E16" i="6"/>
  <c r="E15" i="6"/>
  <c r="E14" i="6"/>
  <c r="D24" i="5"/>
  <c r="C24" i="5"/>
  <c r="G23" i="5"/>
  <c r="H23" i="5" s="1"/>
  <c r="I23" i="5" s="1"/>
  <c r="E23" i="5"/>
  <c r="G22" i="5"/>
  <c r="E22" i="5"/>
  <c r="H22" i="5" s="1"/>
  <c r="I22" i="5" s="1"/>
  <c r="G21" i="5"/>
  <c r="E21" i="5"/>
  <c r="H21" i="5" s="1"/>
  <c r="I21" i="5" s="1"/>
  <c r="G20" i="5"/>
  <c r="E20" i="5"/>
  <c r="H20" i="5" s="1"/>
  <c r="I20" i="5" s="1"/>
  <c r="I19" i="5"/>
  <c r="L19" i="5" s="1"/>
  <c r="H19" i="5"/>
  <c r="G19" i="5"/>
  <c r="E19" i="5"/>
  <c r="H18" i="5"/>
  <c r="I18" i="5" s="1"/>
  <c r="G18" i="5"/>
  <c r="E18" i="5"/>
  <c r="G17" i="5"/>
  <c r="E17" i="5"/>
  <c r="H17" i="5" s="1"/>
  <c r="I17" i="5" s="1"/>
  <c r="G16" i="5"/>
  <c r="E16" i="5"/>
  <c r="H16" i="5" s="1"/>
  <c r="I16" i="5" s="1"/>
  <c r="G15" i="5"/>
  <c r="E15" i="5"/>
  <c r="H15" i="5" s="1"/>
  <c r="I15" i="5" s="1"/>
  <c r="G14" i="5"/>
  <c r="E14" i="5"/>
  <c r="H14" i="5" s="1"/>
  <c r="I13" i="5"/>
  <c r="L13" i="5" s="1"/>
  <c r="H13" i="5"/>
  <c r="G13" i="5"/>
  <c r="E13" i="5"/>
  <c r="H12" i="5"/>
  <c r="I12" i="5" s="1"/>
  <c r="G12" i="5"/>
  <c r="E12" i="5"/>
  <c r="G11" i="5"/>
  <c r="E11" i="5"/>
  <c r="H11" i="5" s="1"/>
  <c r="I11" i="5" s="1"/>
  <c r="G10" i="5"/>
  <c r="E10" i="5"/>
  <c r="H10" i="5" s="1"/>
  <c r="I10" i="5" s="1"/>
  <c r="G9" i="5"/>
  <c r="E9" i="5"/>
  <c r="H9" i="5" s="1"/>
  <c r="I9" i="5" s="1"/>
  <c r="G8" i="5"/>
  <c r="E8" i="5"/>
  <c r="H8" i="5" s="1"/>
  <c r="I8" i="5" s="1"/>
  <c r="I7" i="5"/>
  <c r="L7" i="5" s="1"/>
  <c r="H7" i="5"/>
  <c r="G7" i="5"/>
  <c r="E7" i="5"/>
  <c r="H6" i="5"/>
  <c r="I6" i="5" s="1"/>
  <c r="G6" i="5"/>
  <c r="E6" i="5"/>
  <c r="G5" i="5"/>
  <c r="E5" i="5"/>
  <c r="H5" i="5" s="1"/>
  <c r="I5" i="5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G4" i="5"/>
  <c r="E4" i="5"/>
  <c r="H4" i="5" s="1"/>
  <c r="I4" i="5" s="1"/>
  <c r="J4" i="5" s="1"/>
  <c r="O24" i="4"/>
  <c r="N24" i="4"/>
  <c r="M24" i="4"/>
  <c r="L24" i="4"/>
  <c r="K24" i="4"/>
  <c r="D24" i="4"/>
  <c r="C24" i="4"/>
  <c r="L4" i="4"/>
  <c r="H22" i="3"/>
  <c r="H24" i="3" s="1"/>
  <c r="D24" i="3"/>
  <c r="C24" i="3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4" i="4"/>
  <c r="H23" i="4"/>
  <c r="I23" i="4" s="1"/>
  <c r="L23" i="4" s="1"/>
  <c r="G23" i="4"/>
  <c r="E23" i="4"/>
  <c r="G22" i="4"/>
  <c r="E22" i="4"/>
  <c r="H22" i="4" s="1"/>
  <c r="I22" i="4" s="1"/>
  <c r="L22" i="4" s="1"/>
  <c r="H21" i="4"/>
  <c r="I21" i="4" s="1"/>
  <c r="L21" i="4" s="1"/>
  <c r="G21" i="4"/>
  <c r="E21" i="4"/>
  <c r="G20" i="4"/>
  <c r="E20" i="4"/>
  <c r="H20" i="4" s="1"/>
  <c r="I20" i="4" s="1"/>
  <c r="L20" i="4" s="1"/>
  <c r="H19" i="4"/>
  <c r="I19" i="4" s="1"/>
  <c r="L19" i="4" s="1"/>
  <c r="G19" i="4"/>
  <c r="E19" i="4"/>
  <c r="G18" i="4"/>
  <c r="E18" i="4"/>
  <c r="H18" i="4" s="1"/>
  <c r="I18" i="4" s="1"/>
  <c r="L18" i="4" s="1"/>
  <c r="H17" i="4"/>
  <c r="I17" i="4" s="1"/>
  <c r="L17" i="4" s="1"/>
  <c r="G17" i="4"/>
  <c r="E17" i="4"/>
  <c r="G16" i="4"/>
  <c r="E16" i="4"/>
  <c r="H16" i="4" s="1"/>
  <c r="I16" i="4" s="1"/>
  <c r="L16" i="4" s="1"/>
  <c r="H15" i="4"/>
  <c r="I15" i="4" s="1"/>
  <c r="L15" i="4" s="1"/>
  <c r="G15" i="4"/>
  <c r="E15" i="4"/>
  <c r="G14" i="4"/>
  <c r="E14" i="4"/>
  <c r="H14" i="4" s="1"/>
  <c r="H13" i="4"/>
  <c r="I13" i="4" s="1"/>
  <c r="L13" i="4" s="1"/>
  <c r="G13" i="4"/>
  <c r="E13" i="4"/>
  <c r="G12" i="4"/>
  <c r="E12" i="4"/>
  <c r="H12" i="4" s="1"/>
  <c r="I12" i="4" s="1"/>
  <c r="L12" i="4" s="1"/>
  <c r="H11" i="4"/>
  <c r="I11" i="4" s="1"/>
  <c r="L11" i="4" s="1"/>
  <c r="G11" i="4"/>
  <c r="E11" i="4"/>
  <c r="G10" i="4"/>
  <c r="E10" i="4"/>
  <c r="H10" i="4" s="1"/>
  <c r="I10" i="4" s="1"/>
  <c r="L10" i="4" s="1"/>
  <c r="H9" i="4"/>
  <c r="I9" i="4" s="1"/>
  <c r="L9" i="4" s="1"/>
  <c r="G9" i="4"/>
  <c r="E9" i="4"/>
  <c r="G8" i="4"/>
  <c r="E8" i="4"/>
  <c r="H8" i="4" s="1"/>
  <c r="I8" i="4" s="1"/>
  <c r="L8" i="4" s="1"/>
  <c r="H7" i="4"/>
  <c r="I7" i="4" s="1"/>
  <c r="L7" i="4" s="1"/>
  <c r="G7" i="4"/>
  <c r="E7" i="4"/>
  <c r="G6" i="4"/>
  <c r="E6" i="4"/>
  <c r="H6" i="4" s="1"/>
  <c r="I6" i="4" s="1"/>
  <c r="L6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H5" i="4"/>
  <c r="I5" i="4" s="1"/>
  <c r="L5" i="4" s="1"/>
  <c r="G5" i="4"/>
  <c r="E5" i="4"/>
  <c r="A5" i="4"/>
  <c r="G4" i="4"/>
  <c r="E4" i="4"/>
  <c r="H4" i="4" s="1"/>
  <c r="I4" i="4" s="1"/>
  <c r="K4" i="3"/>
  <c r="M4" i="3" s="1"/>
  <c r="L4" i="3"/>
  <c r="K5" i="3"/>
  <c r="L5" i="3"/>
  <c r="M5" i="3"/>
  <c r="K6" i="3"/>
  <c r="L6" i="3"/>
  <c r="M6" i="3" s="1"/>
  <c r="K7" i="3"/>
  <c r="L7" i="3"/>
  <c r="M7" i="3"/>
  <c r="K8" i="3"/>
  <c r="L8" i="3"/>
  <c r="M8" i="3" s="1"/>
  <c r="K9" i="3"/>
  <c r="L9" i="3"/>
  <c r="M9" i="3"/>
  <c r="K10" i="3"/>
  <c r="L10" i="3"/>
  <c r="M10" i="3" s="1"/>
  <c r="K11" i="3"/>
  <c r="L11" i="3"/>
  <c r="M11" i="3"/>
  <c r="K12" i="3"/>
  <c r="L12" i="3"/>
  <c r="M12" i="3" s="1"/>
  <c r="K13" i="3"/>
  <c r="L13" i="3"/>
  <c r="M13" i="3"/>
  <c r="R24" i="8" l="1"/>
  <c r="H4" i="6"/>
  <c r="K7" i="8"/>
  <c r="L7" i="8" s="1"/>
  <c r="W9" i="8"/>
  <c r="Y9" i="8"/>
  <c r="Z9" i="8" s="1"/>
  <c r="X9" i="8"/>
  <c r="Y15" i="8"/>
  <c r="Z8" i="8"/>
  <c r="Z20" i="8"/>
  <c r="Z16" i="8"/>
  <c r="X15" i="8"/>
  <c r="AE11" i="9"/>
  <c r="AE10" i="9"/>
  <c r="AE5" i="9"/>
  <c r="AE14" i="9"/>
  <c r="AE21" i="9"/>
  <c r="J24" i="9"/>
  <c r="AE20" i="9"/>
  <c r="AE18" i="9"/>
  <c r="AE15" i="9"/>
  <c r="K23" i="9"/>
  <c r="L23" i="9" s="1"/>
  <c r="AE23" i="9" s="1"/>
  <c r="AE6" i="9"/>
  <c r="AG9" i="9"/>
  <c r="AH9" i="9" s="1"/>
  <c r="K19" i="9"/>
  <c r="L19" i="9" s="1"/>
  <c r="AE19" i="9" s="1"/>
  <c r="AE16" i="9"/>
  <c r="K17" i="9"/>
  <c r="L17" i="9" s="1"/>
  <c r="AE17" i="9" s="1"/>
  <c r="AF10" i="9"/>
  <c r="AH10" i="9" s="1"/>
  <c r="AE7" i="9"/>
  <c r="Z24" i="9"/>
  <c r="R24" i="9"/>
  <c r="AH22" i="9"/>
  <c r="H24" i="9"/>
  <c r="K13" i="9"/>
  <c r="L13" i="9" s="1"/>
  <c r="AF15" i="9"/>
  <c r="AH15" i="9" s="1"/>
  <c r="AF19" i="9"/>
  <c r="AG15" i="9"/>
  <c r="L4" i="9"/>
  <c r="AB4" i="9"/>
  <c r="AB24" i="9" s="1"/>
  <c r="AG23" i="9"/>
  <c r="AF23" i="9"/>
  <c r="AF17" i="9"/>
  <c r="AF6" i="9"/>
  <c r="AG6" i="9"/>
  <c r="T4" i="9"/>
  <c r="T24" i="9" s="1"/>
  <c r="AF12" i="9"/>
  <c r="AG12" i="9"/>
  <c r="AG11" i="9"/>
  <c r="AF11" i="9"/>
  <c r="AG18" i="9"/>
  <c r="AF18" i="9"/>
  <c r="AG5" i="9"/>
  <c r="AF5" i="9"/>
  <c r="AF14" i="9"/>
  <c r="AG14" i="9"/>
  <c r="AH8" i="9"/>
  <c r="AH21" i="9"/>
  <c r="AH7" i="9"/>
  <c r="Y12" i="8"/>
  <c r="X12" i="8"/>
  <c r="Z13" i="8"/>
  <c r="X6" i="8"/>
  <c r="Y6" i="8"/>
  <c r="Y17" i="8"/>
  <c r="X17" i="8"/>
  <c r="H24" i="8"/>
  <c r="K24" i="8"/>
  <c r="Y18" i="8"/>
  <c r="X18" i="8"/>
  <c r="T4" i="8"/>
  <c r="U4" i="8" s="1"/>
  <c r="S24" i="8"/>
  <c r="Y11" i="8"/>
  <c r="X11" i="8"/>
  <c r="Z11" i="8" s="1"/>
  <c r="X14" i="8"/>
  <c r="L24" i="8"/>
  <c r="Y14" i="8"/>
  <c r="Z21" i="8"/>
  <c r="Z15" i="8"/>
  <c r="Y23" i="8"/>
  <c r="X23" i="8"/>
  <c r="Z23" i="8" s="1"/>
  <c r="Y5" i="8"/>
  <c r="X5" i="8"/>
  <c r="Z10" i="8"/>
  <c r="H6" i="6"/>
  <c r="H5" i="6"/>
  <c r="M7" i="7"/>
  <c r="N7" i="7"/>
  <c r="H24" i="7"/>
  <c r="N19" i="7"/>
  <c r="M19" i="7"/>
  <c r="O19" i="7" s="1"/>
  <c r="N6" i="7"/>
  <c r="M6" i="7"/>
  <c r="M21" i="7"/>
  <c r="N21" i="7"/>
  <c r="N12" i="7"/>
  <c r="M12" i="7"/>
  <c r="O12" i="7" s="1"/>
  <c r="N16" i="7"/>
  <c r="M16" i="7"/>
  <c r="O20" i="7"/>
  <c r="N13" i="7"/>
  <c r="M13" i="7"/>
  <c r="O11" i="7"/>
  <c r="O17" i="7"/>
  <c r="L14" i="7"/>
  <c r="K24" i="7"/>
  <c r="M18" i="7"/>
  <c r="O18" i="7" s="1"/>
  <c r="N18" i="7"/>
  <c r="N4" i="7"/>
  <c r="M4" i="7"/>
  <c r="O4" i="7" s="1"/>
  <c r="N22" i="7"/>
  <c r="M22" i="7"/>
  <c r="O22" i="7" s="1"/>
  <c r="O8" i="7"/>
  <c r="O9" i="7"/>
  <c r="J19" i="6"/>
  <c r="H22" i="6"/>
  <c r="H16" i="6"/>
  <c r="J20" i="6"/>
  <c r="J14" i="6"/>
  <c r="H9" i="6"/>
  <c r="J7" i="6"/>
  <c r="H8" i="6"/>
  <c r="J5" i="6"/>
  <c r="J18" i="6"/>
  <c r="J12" i="6"/>
  <c r="H21" i="6"/>
  <c r="H15" i="6"/>
  <c r="H23" i="6"/>
  <c r="H17" i="6"/>
  <c r="J6" i="6"/>
  <c r="J13" i="6"/>
  <c r="J4" i="6"/>
  <c r="J23" i="6"/>
  <c r="J17" i="6"/>
  <c r="J11" i="6"/>
  <c r="H20" i="6"/>
  <c r="K20" i="6" s="1"/>
  <c r="H14" i="6"/>
  <c r="H10" i="6"/>
  <c r="J9" i="6"/>
  <c r="J22" i="6"/>
  <c r="J16" i="6"/>
  <c r="K16" i="6" s="1"/>
  <c r="J10" i="6"/>
  <c r="H19" i="6"/>
  <c r="H13" i="6"/>
  <c r="H11" i="6"/>
  <c r="J8" i="6"/>
  <c r="J21" i="6"/>
  <c r="J15" i="6"/>
  <c r="H12" i="6"/>
  <c r="H18" i="6"/>
  <c r="L5" i="5"/>
  <c r="J5" i="5"/>
  <c r="K5" i="5" s="1"/>
  <c r="J22" i="5"/>
  <c r="K22" i="5" s="1"/>
  <c r="L22" i="5"/>
  <c r="L11" i="5"/>
  <c r="J11" i="5"/>
  <c r="K11" i="5" s="1"/>
  <c r="J20" i="5"/>
  <c r="K20" i="5" s="1"/>
  <c r="L20" i="5"/>
  <c r="I14" i="5"/>
  <c r="J10" i="5"/>
  <c r="K10" i="5" s="1"/>
  <c r="L10" i="5"/>
  <c r="L12" i="5"/>
  <c r="J12" i="5"/>
  <c r="K12" i="5" s="1"/>
  <c r="N7" i="5"/>
  <c r="M7" i="5"/>
  <c r="O7" i="5" s="1"/>
  <c r="N19" i="5"/>
  <c r="M19" i="5"/>
  <c r="O19" i="5" s="1"/>
  <c r="J8" i="5"/>
  <c r="K8" i="5" s="1"/>
  <c r="L8" i="5"/>
  <c r="L6" i="5"/>
  <c r="J6" i="5"/>
  <c r="K6" i="5" s="1"/>
  <c r="J16" i="5"/>
  <c r="K16" i="5" s="1"/>
  <c r="L16" i="5"/>
  <c r="L18" i="5"/>
  <c r="J18" i="5"/>
  <c r="K18" i="5" s="1"/>
  <c r="L23" i="5"/>
  <c r="J23" i="5"/>
  <c r="K23" i="5" s="1"/>
  <c r="L17" i="5"/>
  <c r="J17" i="5"/>
  <c r="K17" i="5" s="1"/>
  <c r="J15" i="5"/>
  <c r="K15" i="5" s="1"/>
  <c r="L15" i="5"/>
  <c r="K4" i="5"/>
  <c r="L4" i="5"/>
  <c r="J9" i="5"/>
  <c r="K9" i="5" s="1"/>
  <c r="L9" i="5"/>
  <c r="N13" i="5"/>
  <c r="M13" i="5"/>
  <c r="J21" i="5"/>
  <c r="K21" i="5" s="1"/>
  <c r="L21" i="5"/>
  <c r="J13" i="5"/>
  <c r="K13" i="5" s="1"/>
  <c r="J19" i="5"/>
  <c r="K19" i="5" s="1"/>
  <c r="J7" i="5"/>
  <c r="K7" i="5" s="1"/>
  <c r="N12" i="4"/>
  <c r="M12" i="4"/>
  <c r="O12" i="4" s="1"/>
  <c r="N7" i="4"/>
  <c r="M7" i="4"/>
  <c r="O7" i="4" s="1"/>
  <c r="N22" i="4"/>
  <c r="M22" i="4"/>
  <c r="O22" i="4" s="1"/>
  <c r="N20" i="4"/>
  <c r="M20" i="4"/>
  <c r="O20" i="4" s="1"/>
  <c r="N18" i="4"/>
  <c r="M18" i="4"/>
  <c r="O18" i="4" s="1"/>
  <c r="N16" i="4"/>
  <c r="M16" i="4"/>
  <c r="O16" i="4" s="1"/>
  <c r="N9" i="4"/>
  <c r="M9" i="4"/>
  <c r="O9" i="4" s="1"/>
  <c r="N21" i="4"/>
  <c r="M21" i="4"/>
  <c r="O21" i="4" s="1"/>
  <c r="N5" i="4"/>
  <c r="M5" i="4"/>
  <c r="O5" i="4" s="1"/>
  <c r="N10" i="4"/>
  <c r="M10" i="4"/>
  <c r="O10" i="4" s="1"/>
  <c r="N19" i="4"/>
  <c r="M19" i="4"/>
  <c r="O19" i="4" s="1"/>
  <c r="N4" i="4"/>
  <c r="M4" i="4"/>
  <c r="O4" i="4" s="1"/>
  <c r="N8" i="4"/>
  <c r="M8" i="4"/>
  <c r="O8" i="4" s="1"/>
  <c r="N17" i="4"/>
  <c r="M17" i="4"/>
  <c r="O17" i="4" s="1"/>
  <c r="N6" i="4"/>
  <c r="M6" i="4"/>
  <c r="O6" i="4" s="1"/>
  <c r="N15" i="4"/>
  <c r="M15" i="4"/>
  <c r="O15" i="4" s="1"/>
  <c r="N13" i="4"/>
  <c r="M13" i="4"/>
  <c r="O13" i="4" s="1"/>
  <c r="N11" i="4"/>
  <c r="M11" i="4"/>
  <c r="O11" i="4" s="1"/>
  <c r="I14" i="4"/>
  <c r="N23" i="4"/>
  <c r="M23" i="4"/>
  <c r="O23" i="4" s="1"/>
  <c r="V4" i="8" l="1"/>
  <c r="V24" i="8" s="1"/>
  <c r="U24" i="8"/>
  <c r="W4" i="8"/>
  <c r="H24" i="6"/>
  <c r="K17" i="6"/>
  <c r="L17" i="6" s="1"/>
  <c r="U17" i="6" s="1"/>
  <c r="K18" i="6"/>
  <c r="L18" i="6" s="1"/>
  <c r="U18" i="6" s="1"/>
  <c r="J24" i="6"/>
  <c r="W7" i="8"/>
  <c r="Y7" i="8"/>
  <c r="X7" i="8"/>
  <c r="Z7" i="8" s="1"/>
  <c r="L24" i="9"/>
  <c r="AG19" i="9"/>
  <c r="AH11" i="9"/>
  <c r="K24" i="9"/>
  <c r="AH17" i="9"/>
  <c r="AG17" i="9"/>
  <c r="AH19" i="9"/>
  <c r="AE13" i="9"/>
  <c r="AF13" i="9"/>
  <c r="AG13" i="9"/>
  <c r="AH5" i="9"/>
  <c r="AC4" i="9"/>
  <c r="AC24" i="9" s="1"/>
  <c r="AH14" i="9"/>
  <c r="AH12" i="9"/>
  <c r="AH6" i="9"/>
  <c r="AH18" i="9"/>
  <c r="AH23" i="9"/>
  <c r="T24" i="8"/>
  <c r="Z6" i="8"/>
  <c r="Z5" i="8"/>
  <c r="Z14" i="8"/>
  <c r="Z18" i="8"/>
  <c r="Z17" i="8"/>
  <c r="Z12" i="8"/>
  <c r="K15" i="6"/>
  <c r="K6" i="6"/>
  <c r="L6" i="6" s="1"/>
  <c r="K5" i="6"/>
  <c r="L5" i="6" s="1"/>
  <c r="O13" i="7"/>
  <c r="O21" i="7"/>
  <c r="L24" i="7"/>
  <c r="M14" i="7"/>
  <c r="N14" i="7"/>
  <c r="N24" i="7" s="1"/>
  <c r="O16" i="7"/>
  <c r="O6" i="7"/>
  <c r="O7" i="7"/>
  <c r="K13" i="6"/>
  <c r="L13" i="6" s="1"/>
  <c r="K12" i="6"/>
  <c r="L12" i="6" s="1"/>
  <c r="U12" i="6" s="1"/>
  <c r="K11" i="6"/>
  <c r="L11" i="6" s="1"/>
  <c r="K23" i="6"/>
  <c r="L23" i="6" s="1"/>
  <c r="U23" i="6" s="1"/>
  <c r="K8" i="6"/>
  <c r="L8" i="6" s="1"/>
  <c r="U8" i="6" s="1"/>
  <c r="K10" i="6"/>
  <c r="L10" i="6" s="1"/>
  <c r="K21" i="6"/>
  <c r="L21" i="6" s="1"/>
  <c r="K9" i="6"/>
  <c r="L9" i="6" s="1"/>
  <c r="U9" i="6" s="1"/>
  <c r="K4" i="6"/>
  <c r="K7" i="6"/>
  <c r="L7" i="6" s="1"/>
  <c r="U7" i="6" s="1"/>
  <c r="K19" i="6"/>
  <c r="L19" i="6" s="1"/>
  <c r="U19" i="6" s="1"/>
  <c r="K14" i="6"/>
  <c r="L14" i="6" s="1"/>
  <c r="U14" i="6" s="1"/>
  <c r="K22" i="6"/>
  <c r="L22" i="6" s="1"/>
  <c r="L20" i="6"/>
  <c r="L15" i="6"/>
  <c r="U15" i="6" s="1"/>
  <c r="L16" i="6"/>
  <c r="U16" i="6" s="1"/>
  <c r="W17" i="6"/>
  <c r="V8" i="6"/>
  <c r="W8" i="6"/>
  <c r="M12" i="5"/>
  <c r="O12" i="5" s="1"/>
  <c r="N12" i="5"/>
  <c r="L14" i="5"/>
  <c r="J14" i="5"/>
  <c r="K14" i="5" s="1"/>
  <c r="K24" i="5" s="1"/>
  <c r="N22" i="5"/>
  <c r="M22" i="5"/>
  <c r="O22" i="5" s="1"/>
  <c r="M5" i="5"/>
  <c r="N5" i="5"/>
  <c r="N9" i="5"/>
  <c r="M9" i="5"/>
  <c r="O9" i="5" s="1"/>
  <c r="M16" i="5"/>
  <c r="N16" i="5"/>
  <c r="N10" i="5"/>
  <c r="M10" i="5"/>
  <c r="O10" i="5" s="1"/>
  <c r="N17" i="5"/>
  <c r="M17" i="5"/>
  <c r="O17" i="5" s="1"/>
  <c r="N21" i="5"/>
  <c r="M21" i="5"/>
  <c r="O21" i="5" s="1"/>
  <c r="N23" i="5"/>
  <c r="M23" i="5"/>
  <c r="O23" i="5" s="1"/>
  <c r="M6" i="5"/>
  <c r="N6" i="5"/>
  <c r="M18" i="5"/>
  <c r="O18" i="5" s="1"/>
  <c r="N18" i="5"/>
  <c r="M11" i="5"/>
  <c r="N11" i="5"/>
  <c r="M4" i="5"/>
  <c r="L24" i="5"/>
  <c r="N4" i="5"/>
  <c r="O13" i="5"/>
  <c r="N15" i="5"/>
  <c r="M15" i="5"/>
  <c r="O15" i="5" s="1"/>
  <c r="N8" i="5"/>
  <c r="M8" i="5"/>
  <c r="O8" i="5" s="1"/>
  <c r="N20" i="5"/>
  <c r="M20" i="5"/>
  <c r="L14" i="4"/>
  <c r="V5" i="6" l="1"/>
  <c r="U5" i="6"/>
  <c r="L4" i="6"/>
  <c r="K24" i="6"/>
  <c r="V6" i="6"/>
  <c r="U6" i="6"/>
  <c r="V17" i="6"/>
  <c r="AH13" i="9"/>
  <c r="AD4" i="9"/>
  <c r="Y4" i="8"/>
  <c r="Y24" i="8" s="1"/>
  <c r="X4" i="8"/>
  <c r="W24" i="8"/>
  <c r="V13" i="6"/>
  <c r="U13" i="6"/>
  <c r="V10" i="6"/>
  <c r="U10" i="6"/>
  <c r="V11" i="6"/>
  <c r="U11" i="6"/>
  <c r="V21" i="6"/>
  <c r="U21" i="6"/>
  <c r="W20" i="6"/>
  <c r="U20" i="6"/>
  <c r="W22" i="6"/>
  <c r="U22" i="6"/>
  <c r="W6" i="6"/>
  <c r="X6" i="6" s="1"/>
  <c r="W5" i="6"/>
  <c r="O14" i="7"/>
  <c r="O24" i="7" s="1"/>
  <c r="M24" i="7"/>
  <c r="V12" i="6"/>
  <c r="W12" i="6"/>
  <c r="V9" i="6"/>
  <c r="X9" i="6" s="1"/>
  <c r="W9" i="6"/>
  <c r="W7" i="6"/>
  <c r="V7" i="6"/>
  <c r="W10" i="6"/>
  <c r="V22" i="6"/>
  <c r="X22" i="6" s="1"/>
  <c r="V14" i="6"/>
  <c r="X14" i="6" s="1"/>
  <c r="W14" i="6"/>
  <c r="V20" i="6"/>
  <c r="W21" i="6"/>
  <c r="X21" i="6" s="1"/>
  <c r="W15" i="6"/>
  <c r="V15" i="6"/>
  <c r="W19" i="6"/>
  <c r="V19" i="6"/>
  <c r="X19" i="6" s="1"/>
  <c r="V23" i="6"/>
  <c r="W23" i="6"/>
  <c r="W16" i="6"/>
  <c r="V16" i="6"/>
  <c r="W13" i="6"/>
  <c r="W11" i="6"/>
  <c r="X11" i="6" s="1"/>
  <c r="W18" i="6"/>
  <c r="V18" i="6"/>
  <c r="X17" i="6"/>
  <c r="X8" i="6"/>
  <c r="O4" i="5"/>
  <c r="O6" i="5"/>
  <c r="O11" i="5"/>
  <c r="N14" i="5"/>
  <c r="N24" i="5" s="1"/>
  <c r="M14" i="5"/>
  <c r="O14" i="5" s="1"/>
  <c r="O16" i="5"/>
  <c r="O20" i="5"/>
  <c r="O5" i="5"/>
  <c r="N14" i="4"/>
  <c r="M14" i="4"/>
  <c r="X5" i="6" l="1"/>
  <c r="U4" i="6"/>
  <c r="L24" i="6"/>
  <c r="X10" i="6"/>
  <c r="X20" i="6"/>
  <c r="AD24" i="9"/>
  <c r="AE4" i="9"/>
  <c r="Z4" i="8"/>
  <c r="Z24" i="8" s="1"/>
  <c r="X24" i="8"/>
  <c r="X7" i="6"/>
  <c r="X13" i="6"/>
  <c r="X12" i="6"/>
  <c r="X16" i="6"/>
  <c r="X23" i="6"/>
  <c r="X15" i="6"/>
  <c r="X18" i="6"/>
  <c r="M24" i="5"/>
  <c r="O24" i="5"/>
  <c r="O14" i="4"/>
  <c r="U24" i="6" l="1"/>
  <c r="W4" i="6"/>
  <c r="W24" i="6" s="1"/>
  <c r="V4" i="6"/>
  <c r="AG4" i="9"/>
  <c r="AG24" i="9" s="1"/>
  <c r="AE24" i="9"/>
  <c r="AF4" i="9"/>
  <c r="H13" i="3"/>
  <c r="I13" i="3" s="1"/>
  <c r="J13" i="3" s="1"/>
  <c r="G18" i="3"/>
  <c r="G19" i="3"/>
  <c r="G20" i="3"/>
  <c r="G21" i="3"/>
  <c r="G22" i="3"/>
  <c r="G23" i="3"/>
  <c r="G5" i="3"/>
  <c r="G6" i="3"/>
  <c r="G7" i="3"/>
  <c r="H7" i="3" s="1"/>
  <c r="I7" i="3" s="1"/>
  <c r="J7" i="3" s="1"/>
  <c r="G8" i="3"/>
  <c r="G9" i="3"/>
  <c r="G10" i="3"/>
  <c r="G11" i="3"/>
  <c r="G12" i="3"/>
  <c r="G13" i="3"/>
  <c r="G14" i="3"/>
  <c r="G15" i="3"/>
  <c r="G16" i="3"/>
  <c r="G17" i="3"/>
  <c r="G4" i="3"/>
  <c r="E4" i="3"/>
  <c r="H4" i="3" s="1"/>
  <c r="I4" i="3" s="1"/>
  <c r="J4" i="3" s="1"/>
  <c r="E5" i="3"/>
  <c r="H5" i="3" s="1"/>
  <c r="I5" i="3" s="1"/>
  <c r="J5" i="3" s="1"/>
  <c r="E6" i="3"/>
  <c r="E7" i="3"/>
  <c r="E8" i="3"/>
  <c r="E9" i="3"/>
  <c r="H9" i="3" s="1"/>
  <c r="I9" i="3" s="1"/>
  <c r="J9" i="3" s="1"/>
  <c r="E10" i="3"/>
  <c r="H10" i="3" s="1"/>
  <c r="I10" i="3" s="1"/>
  <c r="J10" i="3" s="1"/>
  <c r="E11" i="3"/>
  <c r="H11" i="3" s="1"/>
  <c r="I11" i="3" s="1"/>
  <c r="J11" i="3" s="1"/>
  <c r="E12" i="3"/>
  <c r="E13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E23" i="3"/>
  <c r="H23" i="3" s="1"/>
  <c r="E22" i="3"/>
  <c r="I22" i="3" s="1"/>
  <c r="E21" i="3"/>
  <c r="E20" i="3"/>
  <c r="E19" i="3"/>
  <c r="H19" i="3" s="1"/>
  <c r="E18" i="3"/>
  <c r="H18" i="3" s="1"/>
  <c r="E17" i="3"/>
  <c r="H17" i="3" s="1"/>
  <c r="E16" i="3"/>
  <c r="H16" i="3" s="1"/>
  <c r="E15" i="3"/>
  <c r="H15" i="3" s="1"/>
  <c r="E14" i="3"/>
  <c r="V24" i="6" l="1"/>
  <c r="X4" i="6"/>
  <c r="X24" i="6" s="1"/>
  <c r="AF24" i="9"/>
  <c r="AH4" i="9"/>
  <c r="AH24" i="9" s="1"/>
  <c r="J22" i="3"/>
  <c r="J24" i="3" s="1"/>
  <c r="I24" i="3"/>
  <c r="H14" i="3"/>
  <c r="I14" i="3" s="1"/>
  <c r="H20" i="3"/>
  <c r="H8" i="3"/>
  <c r="I8" i="3" s="1"/>
  <c r="J8" i="3" s="1"/>
  <c r="H21" i="3"/>
  <c r="I21" i="3" s="1"/>
  <c r="J21" i="3" s="1"/>
  <c r="H12" i="3"/>
  <c r="I12" i="3" s="1"/>
  <c r="J12" i="3" s="1"/>
  <c r="H6" i="3"/>
  <c r="I6" i="3" s="1"/>
  <c r="J6" i="3" s="1"/>
  <c r="I23" i="3"/>
  <c r="J23" i="3" s="1"/>
  <c r="I16" i="3"/>
  <c r="J16" i="3" s="1"/>
  <c r="I20" i="3"/>
  <c r="J20" i="3" s="1"/>
  <c r="I17" i="3"/>
  <c r="J17" i="3" s="1"/>
  <c r="I15" i="3"/>
  <c r="J15" i="3" s="1"/>
  <c r="I18" i="3"/>
  <c r="J18" i="3" s="1"/>
  <c r="I19" i="3"/>
  <c r="J19" i="3" s="1"/>
  <c r="K22" i="3" l="1"/>
  <c r="L22" i="3"/>
  <c r="L24" i="3" s="1"/>
  <c r="K19" i="3"/>
  <c r="M19" i="3" s="1"/>
  <c r="L19" i="3"/>
  <c r="K16" i="3"/>
  <c r="L16" i="3"/>
  <c r="K20" i="3"/>
  <c r="L20" i="3"/>
  <c r="L18" i="3"/>
  <c r="K18" i="3"/>
  <c r="K23" i="3"/>
  <c r="L23" i="3"/>
  <c r="K15" i="3"/>
  <c r="L15" i="3"/>
  <c r="L21" i="3"/>
  <c r="K21" i="3"/>
  <c r="L17" i="3"/>
  <c r="K17" i="3"/>
  <c r="J14" i="3"/>
  <c r="M22" i="3" l="1"/>
  <c r="M24" i="3" s="1"/>
  <c r="K24" i="3"/>
  <c r="M17" i="3"/>
  <c r="M20" i="3"/>
  <c r="M23" i="3"/>
  <c r="M16" i="3"/>
  <c r="L14" i="3"/>
  <c r="K14" i="3"/>
  <c r="M15" i="3"/>
  <c r="M21" i="3"/>
  <c r="M18" i="3"/>
  <c r="M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COJ</author>
  </authors>
  <commentList>
    <comment ref="F3" authorId="0" shapeId="0" xr:uid="{66360339-493D-49F6-B2B3-0FDE79741325}">
      <text>
        <r>
          <rPr>
            <b/>
            <sz val="9"/>
            <color indexed="81"/>
            <rFont val="Tahoma"/>
            <family val="2"/>
          </rPr>
          <t>CHUMPHON:</t>
        </r>
        <r>
          <rPr>
            <sz val="9"/>
            <color indexed="81"/>
            <rFont val="Tahoma"/>
            <family val="2"/>
          </rPr>
          <t xml:space="preserve">
กรอก dd/mm/bbbb</t>
        </r>
      </text>
    </comment>
    <comment ref="K3" authorId="0" shapeId="0" xr:uid="{50A545AD-C752-48BF-8F8A-5D3BB3068A91}">
      <text>
        <r>
          <rPr>
            <b/>
            <sz val="9"/>
            <color indexed="81"/>
            <rFont val="Tahoma"/>
            <family val="2"/>
          </rPr>
          <t>COJ:</t>
        </r>
        <r>
          <rPr>
            <sz val="9"/>
            <color indexed="81"/>
            <rFont val="Tahoma"/>
            <family val="2"/>
          </rPr>
          <t xml:space="preserve">
คดีภาษีอากร เลขคดีแดงที่ ภ.105/2559</t>
        </r>
      </text>
    </comment>
    <comment ref="L3" authorId="0" shapeId="0" xr:uid="{9DE7D299-F6B8-4EDC-B135-18D0E7F87CB4}">
      <text>
        <r>
          <rPr>
            <b/>
            <sz val="9"/>
            <color indexed="81"/>
            <rFont val="Tahoma"/>
            <family val="2"/>
          </rPr>
          <t>COJ:</t>
        </r>
        <r>
          <rPr>
            <sz val="9"/>
            <color indexed="81"/>
            <rFont val="Tahoma"/>
            <family val="2"/>
          </rPr>
          <t xml:space="preserve">
เงินเพิ่มเดิม+เงินเพิ่มใหม่ ต้องไม่เกินภาษีที่เรียกเก็บ
(5 ต้องไม่เกิน 1)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COJ</author>
  </authors>
  <commentList>
    <comment ref="F3" authorId="0" shapeId="0" xr:uid="{6ECEE48B-F600-42FB-8B6A-11D496F648DB}">
      <text>
        <r>
          <rPr>
            <b/>
            <sz val="9"/>
            <color indexed="81"/>
            <rFont val="Tahoma"/>
            <family val="2"/>
          </rPr>
          <t>CHUMPHON:</t>
        </r>
        <r>
          <rPr>
            <sz val="9"/>
            <color indexed="81"/>
            <rFont val="Tahoma"/>
            <family val="2"/>
          </rPr>
          <t xml:space="preserve">
กรอก dd/mm/bbbb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COJ</author>
  </authors>
  <commentList>
    <comment ref="F3" authorId="0" shapeId="0" xr:uid="{14F6292E-88C0-4054-9612-7A4A0D592248}">
      <text>
        <r>
          <rPr>
            <b/>
            <sz val="9"/>
            <color indexed="81"/>
            <rFont val="Tahoma"/>
            <family val="2"/>
          </rPr>
          <t>CHUMPHON:</t>
        </r>
        <r>
          <rPr>
            <sz val="9"/>
            <color indexed="81"/>
            <rFont val="Tahoma"/>
            <family val="2"/>
          </rPr>
          <t xml:space="preserve">
กรอก dd/mm/bbbb</t>
        </r>
      </text>
    </comment>
    <comment ref="K3" authorId="0" shapeId="0" xr:uid="{21731109-965F-47FB-A26D-B43133F46095}">
      <text>
        <r>
          <rPr>
            <b/>
            <sz val="9"/>
            <color indexed="81"/>
            <rFont val="Tahoma"/>
            <family val="2"/>
          </rPr>
          <t>CHUMPHON:</t>
        </r>
        <r>
          <rPr>
            <sz val="9"/>
            <color indexed="81"/>
            <rFont val="Tahoma"/>
            <family val="2"/>
          </rPr>
          <t xml:space="preserve">
ถ้าไม่มีภาษีเพื่อมหาดไทย
ให้ลบข้อมูลช่องนี้ทิ้ง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COJ</author>
  </authors>
  <commentList>
    <comment ref="F3" authorId="0" shapeId="0" xr:uid="{85FFA3A7-E730-4BC5-9B96-6E352B5E0DBB}">
      <text>
        <r>
          <rPr>
            <b/>
            <sz val="9"/>
            <color indexed="81"/>
            <rFont val="Tahoma"/>
            <family val="2"/>
          </rPr>
          <t>CHUMPHON:</t>
        </r>
        <r>
          <rPr>
            <sz val="9"/>
            <color indexed="81"/>
            <rFont val="Tahoma"/>
            <family val="2"/>
          </rPr>
          <t xml:space="preserve">
กรอก dd/mm/bbbb</t>
        </r>
      </text>
    </comment>
    <comment ref="K3" authorId="0" shapeId="0" xr:uid="{812848EE-45A7-414A-8E2A-8BCB748C44DE}">
      <text>
        <r>
          <rPr>
            <b/>
            <sz val="9"/>
            <color indexed="81"/>
            <rFont val="Tahoma"/>
            <family val="2"/>
          </rPr>
          <t>COJ:</t>
        </r>
        <r>
          <rPr>
            <sz val="9"/>
            <color indexed="81"/>
            <rFont val="Tahoma"/>
            <family val="2"/>
          </rPr>
          <t xml:space="preserve">
คดีภาษีอากร เลขคดีแดงที่ ภ.105/2559</t>
        </r>
      </text>
    </comment>
    <comment ref="L3" authorId="0" shapeId="0" xr:uid="{AFA313A8-22C7-450C-BC57-F5D2149507D8}">
      <text>
        <r>
          <rPr>
            <b/>
            <sz val="9"/>
            <color indexed="81"/>
            <rFont val="Tahoma"/>
            <family val="2"/>
          </rPr>
          <t>COJ:</t>
        </r>
        <r>
          <rPr>
            <sz val="9"/>
            <color indexed="81"/>
            <rFont val="Tahoma"/>
            <family val="2"/>
          </rPr>
          <t xml:space="preserve">
เงินเพิ่มเดิม+เงินเพิ่มใหม่ ต้องไม่เกินภาษีที่เรียกเก็บ
(5 ต้องไม่เกิน 1)</t>
        </r>
      </text>
    </comment>
    <comment ref="P3" authorId="0" shapeId="0" xr:uid="{ADDE328F-3EC0-4E53-BC97-D13B13CEEB38}">
      <text>
        <r>
          <rPr>
            <b/>
            <sz val="9"/>
            <color indexed="81"/>
            <rFont val="Tahoma"/>
            <family val="2"/>
          </rPr>
          <t>CHUMPHON:</t>
        </r>
        <r>
          <rPr>
            <sz val="9"/>
            <color indexed="81"/>
            <rFont val="Tahoma"/>
            <family val="2"/>
          </rPr>
          <t xml:space="preserve">
กรอก dd/mm/bbbb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COJ</author>
  </authors>
  <commentList>
    <comment ref="F3" authorId="0" shapeId="0" xr:uid="{609226BC-1076-4ED2-828A-ECA69AFE184A}">
      <text>
        <r>
          <rPr>
            <b/>
            <sz val="9"/>
            <color indexed="81"/>
            <rFont val="Tahoma"/>
            <family val="2"/>
          </rPr>
          <t>CHUMPHON:</t>
        </r>
        <r>
          <rPr>
            <sz val="9"/>
            <color indexed="81"/>
            <rFont val="Tahoma"/>
            <family val="2"/>
          </rPr>
          <t xml:space="preserve">
กรอก dd/mm/bbbb</t>
        </r>
      </text>
    </comment>
    <comment ref="K3" authorId="0" shapeId="0" xr:uid="{39261CED-2B20-4B02-BA52-BC430DF4BBE0}">
      <text>
        <r>
          <rPr>
            <b/>
            <sz val="9"/>
            <color indexed="81"/>
            <rFont val="Tahoma"/>
            <family val="2"/>
          </rPr>
          <t>COJ:</t>
        </r>
        <r>
          <rPr>
            <sz val="9"/>
            <color indexed="81"/>
            <rFont val="Tahoma"/>
            <family val="2"/>
          </rPr>
          <t xml:space="preserve">
คดีภาษีอากร เลขคดีแดงที่ ภ.105/2559</t>
        </r>
      </text>
    </comment>
    <comment ref="L3" authorId="0" shapeId="0" xr:uid="{37961945-6323-4C97-88E1-7DC1FE743630}">
      <text>
        <r>
          <rPr>
            <b/>
            <sz val="9"/>
            <color indexed="81"/>
            <rFont val="Tahoma"/>
            <family val="2"/>
          </rPr>
          <t>COJ:</t>
        </r>
        <r>
          <rPr>
            <sz val="9"/>
            <color indexed="81"/>
            <rFont val="Tahoma"/>
            <family val="2"/>
          </rPr>
          <t xml:space="preserve">
เงินเพิ่มเดิม+เงินเพิ่มใหม่ ต้องไม่เกินภาษีที่เรียกเก็บ
(5 ต้องไม่เกิน 1)</t>
        </r>
      </text>
    </comment>
    <comment ref="P3" authorId="0" shapeId="0" xr:uid="{706146CA-26B1-4A41-9135-C33E7D5A577C}">
      <text>
        <r>
          <rPr>
            <b/>
            <sz val="9"/>
            <color indexed="81"/>
            <rFont val="Tahoma"/>
            <family val="2"/>
          </rPr>
          <t>CHUMPHON:</t>
        </r>
        <r>
          <rPr>
            <sz val="9"/>
            <color indexed="81"/>
            <rFont val="Tahoma"/>
            <family val="2"/>
          </rPr>
          <t xml:space="preserve">
กรอก dd/mm/bbbb</t>
        </r>
      </text>
    </comment>
    <comment ref="U3" authorId="0" shapeId="0" xr:uid="{361C56C4-F42D-49CA-B8B2-6EAC35B5B92D}">
      <text>
        <r>
          <rPr>
            <b/>
            <sz val="9"/>
            <color indexed="81"/>
            <rFont val="Tahoma"/>
            <family val="2"/>
          </rPr>
          <t>CHUMPHON:</t>
        </r>
        <r>
          <rPr>
            <sz val="9"/>
            <color indexed="81"/>
            <rFont val="Tahoma"/>
            <family val="2"/>
          </rPr>
          <t xml:space="preserve">
ถ้าไม่มีภาษีเพื่อมหาดไทย
ให้ลบข้อมูลช่องนี้ทิ้ง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COJ</author>
  </authors>
  <commentList>
    <comment ref="F3" authorId="0" shapeId="0" xr:uid="{A291B921-85EA-427D-8FE0-273DCB054F1D}">
      <text>
        <r>
          <rPr>
            <b/>
            <sz val="9"/>
            <color indexed="81"/>
            <rFont val="Tahoma"/>
            <family val="2"/>
          </rPr>
          <t>CHUMPHON:</t>
        </r>
        <r>
          <rPr>
            <sz val="9"/>
            <color indexed="81"/>
            <rFont val="Tahoma"/>
            <family val="2"/>
          </rPr>
          <t xml:space="preserve">
กรอก dd/mm/bbbb</t>
        </r>
      </text>
    </comment>
    <comment ref="K3" authorId="0" shapeId="0" xr:uid="{9BEE27A0-BC22-4ED9-860C-87564C7A5795}">
      <text>
        <r>
          <rPr>
            <b/>
            <sz val="9"/>
            <color indexed="81"/>
            <rFont val="Tahoma"/>
            <family val="2"/>
          </rPr>
          <t>COJ:</t>
        </r>
        <r>
          <rPr>
            <sz val="9"/>
            <color indexed="81"/>
            <rFont val="Tahoma"/>
            <family val="2"/>
          </rPr>
          <t xml:space="preserve">
คดีภาษีอากร เลขคดีแดงที่ ภ.105/2559</t>
        </r>
      </text>
    </comment>
    <comment ref="L3" authorId="0" shapeId="0" xr:uid="{7FAA30E3-FCF1-439D-9326-ED1D5F9DDC98}">
      <text>
        <r>
          <rPr>
            <b/>
            <sz val="9"/>
            <color indexed="81"/>
            <rFont val="Tahoma"/>
            <family val="2"/>
          </rPr>
          <t>COJ:</t>
        </r>
        <r>
          <rPr>
            <sz val="9"/>
            <color indexed="81"/>
            <rFont val="Tahoma"/>
            <family val="2"/>
          </rPr>
          <t xml:space="preserve">
เงินเพิ่มเดิม+เงินเพิ่มใหม่ ต้องไม่เกินภาษีที่เรียกเก็บ
(5 ต้องไม่เกิน 1)</t>
        </r>
      </text>
    </comment>
    <comment ref="P3" authorId="0" shapeId="0" xr:uid="{3FC24957-4F66-4FD0-A269-AE134318B7AB}">
      <text>
        <r>
          <rPr>
            <b/>
            <sz val="9"/>
            <color indexed="81"/>
            <rFont val="Tahoma"/>
            <family val="2"/>
          </rPr>
          <t>CHUMPHON:</t>
        </r>
        <r>
          <rPr>
            <sz val="9"/>
            <color indexed="81"/>
            <rFont val="Tahoma"/>
            <family val="2"/>
          </rPr>
          <t xml:space="preserve">
กรอก dd/mm/bbbb</t>
        </r>
      </text>
    </comment>
    <comment ref="X3" authorId="0" shapeId="0" xr:uid="{7B77953E-6233-43FE-80A7-03BCE5B85EF9}">
      <text>
        <r>
          <rPr>
            <b/>
            <sz val="9"/>
            <color indexed="81"/>
            <rFont val="Tahoma"/>
            <family val="2"/>
          </rPr>
          <t>CHUMPHON:</t>
        </r>
        <r>
          <rPr>
            <sz val="9"/>
            <color indexed="81"/>
            <rFont val="Tahoma"/>
            <family val="2"/>
          </rPr>
          <t xml:space="preserve">
กรอก dd/mm/bbbb</t>
        </r>
      </text>
    </comment>
    <comment ref="AC3" authorId="0" shapeId="0" xr:uid="{78B17FC7-946C-4D00-9E05-B230B0FC2A0C}">
      <text>
        <r>
          <rPr>
            <b/>
            <sz val="9"/>
            <color indexed="81"/>
            <rFont val="Tahoma"/>
            <family val="2"/>
          </rPr>
          <t>CHUMPHON:</t>
        </r>
        <r>
          <rPr>
            <sz val="9"/>
            <color indexed="81"/>
            <rFont val="Tahoma"/>
            <family val="2"/>
          </rPr>
          <t xml:space="preserve">
ถ้าไม่มีภาษีเพื่อมหาดไทย
ให้ลบข้อมูลช่องนี้ทิ้ง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COJ</author>
  </authors>
  <commentList>
    <comment ref="F3" authorId="0" shapeId="0" xr:uid="{EA53C1D9-7E11-4594-B8D4-964B2A89754E}">
      <text>
        <r>
          <rPr>
            <b/>
            <sz val="9"/>
            <color indexed="81"/>
            <rFont val="Tahoma"/>
            <family val="2"/>
          </rPr>
          <t>CHUMPHON:</t>
        </r>
        <r>
          <rPr>
            <sz val="9"/>
            <color indexed="81"/>
            <rFont val="Tahoma"/>
            <family val="2"/>
          </rPr>
          <t xml:space="preserve">
กรอก dd/mm/bbbb</t>
        </r>
      </text>
    </comment>
    <comment ref="K3" authorId="0" shapeId="0" xr:uid="{0B169F41-AEE9-4776-A981-33F32CB60BBC}">
      <text>
        <r>
          <rPr>
            <b/>
            <sz val="9"/>
            <color indexed="81"/>
            <rFont val="Tahoma"/>
            <family val="2"/>
          </rPr>
          <t>CHUMPHON:</t>
        </r>
        <r>
          <rPr>
            <sz val="9"/>
            <color indexed="81"/>
            <rFont val="Tahoma"/>
            <family val="2"/>
          </rPr>
          <t xml:space="preserve">
ถ้าไม่มี
ให้ลบข้อมูลช่องนี้ทิ้ง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COJ</author>
  </authors>
  <commentList>
    <comment ref="L3" authorId="0" shapeId="0" xr:uid="{D4A5B37D-0CFD-437A-A76B-843C0EC549F2}">
      <text>
        <r>
          <rPr>
            <b/>
            <sz val="9"/>
            <color indexed="81"/>
            <rFont val="Tahoma"/>
            <family val="2"/>
          </rPr>
          <t>CHUMPHON:</t>
        </r>
        <r>
          <rPr>
            <sz val="9"/>
            <color indexed="81"/>
            <rFont val="Tahoma"/>
            <family val="2"/>
          </rPr>
          <t xml:space="preserve">
กรอกยอดรวมทุนทรัพย์
ซึ่งคำนวณจากตารางคำนวณค่าขึ้นศาลที่เกี่ยวข้อง</t>
        </r>
      </text>
    </comment>
  </commentList>
</comments>
</file>

<file path=xl/sharedStrings.xml><?xml version="1.0" encoding="utf-8"?>
<sst xmlns="http://schemas.openxmlformats.org/spreadsheetml/2006/main" count="283" uniqueCount="83">
  <si>
    <t>วันที่ฟ้อง :</t>
  </si>
  <si>
    <t>ลำดับ
ที่</t>
  </si>
  <si>
    <t>ภาษีศุลกากร</t>
  </si>
  <si>
    <r>
      <rPr>
        <b/>
        <sz val="16"/>
        <color rgb="FF0000FF"/>
        <rFont val="TH SarabunPSK"/>
        <family val="2"/>
      </rPr>
      <t>เงินเพิ่ม 1%</t>
    </r>
    <r>
      <rPr>
        <b/>
        <sz val="16"/>
        <color theme="1"/>
        <rFont val="TH SarabunPSK"/>
        <family val="2"/>
      </rPr>
      <t xml:space="preserve">
ต่อเดือน</t>
    </r>
  </si>
  <si>
    <t>วันที่เริ่มคำนวณ
(ตามแบบแจ้ง)</t>
  </si>
  <si>
    <t>จำนวนเดือน
คำนวณถึง
12 พ.ย. 60</t>
  </si>
  <si>
    <t>เงินเพิ่มตาม
พ.ร.บ. เก่า</t>
  </si>
  <si>
    <t>จำนวนเดือน
คำนวณถึงวันฟ้อง</t>
  </si>
  <si>
    <t>เงินเพิ่ม
คำนวณถึง
วันฟ้อง</t>
  </si>
  <si>
    <t>รวมทุนทรัพย์
ภาษีศุลกากร</t>
  </si>
  <si>
    <t>ภาษีมูลค่าเพิ่ม</t>
  </si>
  <si>
    <t>เบี้ยปรับ 
ภาษีมูลค่าเพิ่ม</t>
  </si>
  <si>
    <r>
      <rPr>
        <b/>
        <sz val="16"/>
        <color rgb="FF0000FF"/>
        <rFont val="TH SarabunPSK"/>
        <family val="2"/>
      </rPr>
      <t>เงินเพิ่ม 1.5%</t>
    </r>
    <r>
      <rPr>
        <b/>
        <sz val="16"/>
        <color theme="1"/>
        <rFont val="TH SarabunPSK"/>
        <family val="2"/>
      </rPr>
      <t xml:space="preserve">
ต่อเดือน</t>
    </r>
  </si>
  <si>
    <t>รวมทุนทรัพย์
ภาษีมูลค่าเพิ่ม</t>
  </si>
  <si>
    <t>ภาษีสรรพสามิต</t>
  </si>
  <si>
    <t>รวมทุนทรัพย์
ภาษีสรรพสามิต</t>
  </si>
  <si>
    <t>รวมค่าขึ้นศาล
(ปัดเศษ)</t>
  </si>
  <si>
    <t>รวม</t>
  </si>
  <si>
    <t>** คำนวณเบี้ยปรับภาษีศุลกากรในอัตราร้อยละ 20 ตามมาตรา 22 แห่ง พ.ร.บ. ศุลกากร พ.ศ. 2560</t>
  </si>
  <si>
    <t>* เงินเพิ่มต้องไม่เกินจำนวนเงินภาษีที่เรียกเก็บ</t>
  </si>
  <si>
    <t>ตารางคำนวณค่าขึ้นศาล คดีหมายเลขดำ ที่ ภ       /2565</t>
  </si>
  <si>
    <t>บริษัท ..... จำกัด</t>
  </si>
  <si>
    <t>กรมสรรพากร</t>
  </si>
  <si>
    <t>โจทก์:</t>
  </si>
  <si>
    <t>จำเลย:</t>
  </si>
  <si>
    <t>รวมเงินเพิ่ม*
ภาษีมูลค่าเพิ่ม
(ต้องไม่เกินภาษี)</t>
  </si>
  <si>
    <t>ภธ73.1-08540010-25600224-006-00001</t>
  </si>
  <si>
    <t>ภ.พ.73.1-07600050-25590511-005-00021</t>
  </si>
  <si>
    <t>ภาษีธุรกิจเฉพาะ</t>
  </si>
  <si>
    <t>เบี้ยปรับ 
ภาษีธุรกิจเฉพาะ</t>
  </si>
  <si>
    <t>กรอกข้อมูลเฉพาะช่องที่มีไฮไลท์สีฟ้า</t>
  </si>
  <si>
    <t>รวมเงินเพิ่ม*
ภาษีธุรกิจเฉพาะ
(ต้องไม่เกินภาษี)</t>
  </si>
  <si>
    <t>รวมทุนทรัพย์
ภาษีธุรกิจเฉพาะ</t>
  </si>
  <si>
    <t>รวม
ภาษีธุรกิจเฉพาะ</t>
  </si>
  <si>
    <t>รายได้ส่วนท้องถิ่น 
(ภาษีฯ คูณ 10%)
หรือตามแบบแจ้งฯ</t>
  </si>
  <si>
    <t>เบี้ยปรับ 
ภาษีสรรพสามิต</t>
  </si>
  <si>
    <t>รวมเงินเพิ่ม*
ภาษีสรรพสามิต
(ต้องไม่เกินภาษี)</t>
  </si>
  <si>
    <t>รวม
ภาษีสรรพสามิต</t>
  </si>
  <si>
    <t>ภาษีมหาดไทย 
(ภาษีฯ คูณ 10%)
หรือตามแบบแจ้งฯ</t>
  </si>
  <si>
    <t>กรมสรรพสามิต</t>
  </si>
  <si>
    <t>กรมศุลกากร</t>
  </si>
  <si>
    <t>เบี้ยปรับ
ภาษีศุลกากร</t>
  </si>
  <si>
    <t>รวมเงินเพิ่ม
ภาษีศุลกากร</t>
  </si>
  <si>
    <t>* คำนวณเงินเพิ่มภาษีศุลกากรร้อยละ 1 ต่อเดือนหรือเศษของเดือนจากวันที่เริ่มคำนวณตามแบบแจ้งฯ ("นับแต่วันที่") จนถึงวันที่ 12 พฤศจิกายน 2560 (วันที่ พ.ร.บ. ศุลกากร พ.ศ. 2469 ใช้บังคับ)</t>
  </si>
  <si>
    <t xml:space="preserve">  หากเงินเพิ่มเกินภาษีฯ แล้ว ให้คำนวณเงินเพิ่มเพียงวันที่ 12 พฤศจิกายน 2560 แต่หากเงินเพิ่มยังไม่เกินภาษีฯ ให้คำนวณเงินเพิ่มจากวันที่เริ่มคำนวณตามแบบแจ้งฯ ("นับแต่วันที่") จนถึงวันฟ้อง แต่เงินเพิ่มที่คำนวณได้ต้องไม่เกินภาษีฯ</t>
  </si>
  <si>
    <t>เลขที่หนังสือแจ้งการประเมิน</t>
  </si>
  <si>
    <t>เลขที่ใบขนสินค้า/
เลขที่หนังสือแจ้งการประเมิน</t>
  </si>
  <si>
    <t>รวมทุนทรัพย์
(ศุลกากร+VAT)</t>
  </si>
  <si>
    <t>รวมทุนทรัพย์
(ศุลกากร+
สรรพสามิต)</t>
  </si>
  <si>
    <t>รวมทุนทรัพย์
(ศุลกากร+VAT+สรรพสามิต)</t>
  </si>
  <si>
    <t>กรมศุลกากร กับพวก</t>
  </si>
  <si>
    <t>โปรดเลือกประเภท</t>
  </si>
  <si>
    <t>เพิกถอนแบบแจ้งการประเมิน/คำวินิจฉัยอุทธรณ์</t>
  </si>
  <si>
    <t>1.2 ภาษีมูลค่าเพิ่ม</t>
  </si>
  <si>
    <t>1.3 ภาษีสรรพสามิต</t>
  </si>
  <si>
    <t>1.1 ภาษีศุลกากร</t>
  </si>
  <si>
    <t>1.4 ภาษีศุลกากร และภาษีมูลค่าเพิ่ม</t>
  </si>
  <si>
    <t>1.5 ภาษีศุลกากร และภาษีสรรพสามิต</t>
  </si>
  <si>
    <t>1.6 ภาษีศุลกากร ภาษีมูลค่าเพิ่ม และภาษีสรรพสามิต</t>
  </si>
  <si>
    <t>1.7 ภาษีธุรกิจเฉพาะ</t>
  </si>
  <si>
    <t>เพิกถอนแบบแจ้งการประเมิน/คำวินิจฉัยอุทธรณ์ และเรียกดอกเบี้ย</t>
  </si>
  <si>
    <t>A029-0530603951</t>
  </si>
  <si>
    <t>A017-0530605735</t>
  </si>
  <si>
    <t>ภาษีที่ชำระแล้ว
(รวมเบี้ยปรับ/
เงินเพิ่ม)</t>
  </si>
  <si>
    <t>วันที่เริ่ม
คิดดอกเบี้ย/
วันที่วางเงิน</t>
  </si>
  <si>
    <t>จำนวนเดือน</t>
  </si>
  <si>
    <t>จำนวน
ปี</t>
  </si>
  <si>
    <t>จำนวน
วัน</t>
  </si>
  <si>
    <t>รวมดอกเบี้ย</t>
  </si>
  <si>
    <t>เรียกดอกเบี้ย
ต่อเดือน=1
ต่อปี=2</t>
  </si>
  <si>
    <t>ดอกเบี้ย
ต่อเดือน/
ต่อปี</t>
  </si>
  <si>
    <t>อัตราดอกเบี้ย
ที่เรียก
(ต่อเดือน/ต่อปี)</t>
  </si>
  <si>
    <t>ค่าขึ้นศาล
ส่วนที่ไม่เกิน
50 ลบ.</t>
  </si>
  <si>
    <t>ค่าขึ้นศาล
ส่วนที่เกิน
50 ลบ.</t>
  </si>
  <si>
    <t>1.ใช้สำหรับกรณีขอคืนเงินภาษีที่ชำระไว้แล้วทั้งจำนวน และเรียกดอกเบี้ยจนถึงวันที่จำเลยชำระเสร็จสิ้น</t>
  </si>
  <si>
    <t>2. กรณีเรียกดอกเบี้ยเป็นรายเดือน เศษของเดือนคิดเป็น 1 เดือน กรณีเรียกดอกเบี้ยรายปี เศษของปีคิดเป็นรายวัน</t>
  </si>
  <si>
    <t>2.1 ชำระภาษีแล้วทั้งจำนวน และเรียกดอกเบี้ยจากเงินที่ชำระแล้ว</t>
  </si>
  <si>
    <t>รวมทุนทรัพย์</t>
  </si>
  <si>
    <t>2.2 ชำระภาษีแล้วบางส่วน และเรียกดอกเบี้ยจากเงินที่ชำระแล้ว</t>
  </si>
  <si>
    <t>ภาษีที่ชำระแล้วบางส่วน(รวมเบี้ยปรับ/เงินเพิ่ม)</t>
  </si>
  <si>
    <t>3. เมื่อคำนวณทุนทรัพย์กรณีเรียกดอกเบี้ยจากเงินที่ชำระบางส่วนแล้ว ให้นำไปรวมกับยอดรวมทุนทรัพย์ของภาษีที่ยังไม่ได้ชำระ (คำนวณเงินเพิ่มถึงวันฟ้อง) ก่อนคิดค่าขึ้นศาลรายข้อหา (แบบแจ้งการประเมินแต่ละฉบับ)</t>
  </si>
  <si>
    <t>รวมทุนทรัพย์
(ส่วนดอกเบี้ย
ที่เรียกเพิ่ม)</t>
  </si>
  <si>
    <t>ทุนทรัพย์
ส่วนภาษีที่ยังไม่ได้ชำระ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</si>
</sst>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[$-1070000]dd/mm/yyyy;@"/>
    <numFmt numFmtId="188" formatCode="dd/mm/yyyy"/>
    <numFmt numFmtId="189" formatCode="0_ ;\-0\ "/>
    <numFmt numFmtId="190" formatCode="0.000%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00FF"/>
      <name val="TH SarabunPSK"/>
      <family val="2"/>
    </font>
    <font>
      <b/>
      <sz val="20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0"/>
      <name val="TH SarabunPSK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28"/>
      <color theme="1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28"/>
      <color theme="0"/>
      <name val="TH SarabunPSK"/>
      <family val="2"/>
    </font>
    <font>
      <b/>
      <sz val="28"/>
      <name val="TH SarabunPSK"/>
      <family val="2"/>
    </font>
    <font>
      <b/>
      <sz val="28"/>
      <color theme="1" tint="0.14999847407452621"/>
      <name val="TH SarabunPSK"/>
      <family val="2"/>
    </font>
    <font>
      <b/>
      <sz val="26"/>
      <name val="TH SarabunPSK"/>
      <family val="2"/>
    </font>
    <font>
      <b/>
      <u/>
      <sz val="26"/>
      <color theme="4"/>
      <name val="TH SarabunPSK"/>
      <family val="2"/>
    </font>
    <font>
      <sz val="26"/>
      <color theme="1"/>
      <name val="TH SarabunPSK"/>
      <family val="2"/>
    </font>
    <font>
      <sz val="26"/>
      <name val="TH SarabunPSK"/>
      <family val="2"/>
    </font>
    <font>
      <u/>
      <sz val="26"/>
      <name val="TH SarabunPSK"/>
      <family val="2"/>
    </font>
    <font>
      <b/>
      <sz val="15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DA71"/>
        <bgColor indexed="64"/>
      </patternFill>
    </fill>
    <fill>
      <patternFill patternType="solid">
        <fgColor rgb="FFB6793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3" fontId="4" fillId="0" borderId="0" xfId="1" applyFont="1"/>
    <xf numFmtId="187" fontId="4" fillId="0" borderId="0" xfId="0" applyNumberFormat="1" applyFont="1" applyAlignment="1">
      <alignment horizontal="center"/>
    </xf>
    <xf numFmtId="0" fontId="4" fillId="0" borderId="0" xfId="0" applyFont="1"/>
    <xf numFmtId="188" fontId="3" fillId="0" borderId="1" xfId="0" applyNumberFormat="1" applyFont="1" applyBorder="1" applyAlignment="1">
      <alignment horizontal="center"/>
    </xf>
    <xf numFmtId="43" fontId="4" fillId="0" borderId="0" xfId="1" applyFont="1" applyAlignment="1">
      <alignment horizontal="center"/>
    </xf>
    <xf numFmtId="1" fontId="4" fillId="0" borderId="0" xfId="0" applyNumberFormat="1" applyFont="1" applyAlignment="1">
      <alignment horizontal="center"/>
    </xf>
    <xf numFmtId="43" fontId="4" fillId="0" borderId="1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/>
    </xf>
    <xf numFmtId="0" fontId="4" fillId="5" borderId="2" xfId="0" applyFont="1" applyFill="1" applyBorder="1" applyAlignment="1">
      <alignment horizontal="center" shrinkToFit="1"/>
    </xf>
    <xf numFmtId="43" fontId="4" fillId="5" borderId="2" xfId="1" applyFont="1" applyFill="1" applyBorder="1"/>
    <xf numFmtId="43" fontId="4" fillId="0" borderId="2" xfId="1" applyFont="1" applyBorder="1"/>
    <xf numFmtId="188" fontId="4" fillId="5" borderId="2" xfId="0" applyNumberFormat="1" applyFont="1" applyFill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43" fontId="4" fillId="0" borderId="2" xfId="0" applyNumberFormat="1" applyFont="1" applyBorder="1"/>
    <xf numFmtId="43" fontId="4" fillId="5" borderId="2" xfId="0" applyNumberFormat="1" applyFont="1" applyFill="1" applyBorder="1"/>
    <xf numFmtId="0" fontId="4" fillId="0" borderId="0" xfId="0" applyFont="1" applyAlignment="1">
      <alignment horizontal="center"/>
    </xf>
    <xf numFmtId="187" fontId="4" fillId="0" borderId="0" xfId="0" applyNumberFormat="1" applyFont="1" applyAlignment="1">
      <alignment horizontal="left"/>
    </xf>
    <xf numFmtId="43" fontId="4" fillId="0" borderId="0" xfId="0" applyNumberFormat="1" applyFont="1"/>
    <xf numFmtId="14" fontId="4" fillId="0" borderId="0" xfId="0" applyNumberFormat="1" applyFont="1"/>
    <xf numFmtId="189" fontId="4" fillId="0" borderId="2" xfId="1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87" fontId="4" fillId="0" borderId="2" xfId="0" applyNumberFormat="1" applyFont="1" applyBorder="1" applyAlignment="1">
      <alignment horizontal="center"/>
    </xf>
    <xf numFmtId="43" fontId="10" fillId="0" borderId="2" xfId="0" applyNumberFormat="1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5" borderId="2" xfId="0" applyNumberFormat="1" applyFont="1" applyFill="1" applyBorder="1" applyAlignment="1">
      <alignment horizontal="center"/>
    </xf>
    <xf numFmtId="43" fontId="10" fillId="6" borderId="2" xfId="0" applyNumberFormat="1" applyFont="1" applyFill="1" applyBorder="1"/>
    <xf numFmtId="187" fontId="4" fillId="6" borderId="2" xfId="0" applyNumberFormat="1" applyFont="1" applyFill="1" applyBorder="1" applyAlignment="1">
      <alignment horizontal="center"/>
    </xf>
    <xf numFmtId="1" fontId="11" fillId="6" borderId="2" xfId="0" applyNumberFormat="1" applyFont="1" applyFill="1" applyBorder="1" applyAlignment="1">
      <alignment horizontal="center"/>
    </xf>
    <xf numFmtId="187" fontId="3" fillId="0" borderId="0" xfId="0" applyNumberFormat="1" applyFont="1" applyAlignment="1">
      <alignment horizontal="right"/>
    </xf>
    <xf numFmtId="0" fontId="3" fillId="7" borderId="2" xfId="1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 wrapText="1"/>
    </xf>
    <xf numFmtId="0" fontId="3" fillId="8" borderId="2" xfId="1" applyNumberFormat="1" applyFont="1" applyFill="1" applyBorder="1" applyAlignment="1">
      <alignment horizontal="center" vertical="center" wrapText="1"/>
    </xf>
    <xf numFmtId="0" fontId="3" fillId="8" borderId="2" xfId="0" applyNumberFormat="1" applyFont="1" applyFill="1" applyBorder="1" applyAlignment="1">
      <alignment horizontal="center" vertical="center" wrapText="1"/>
    </xf>
    <xf numFmtId="0" fontId="12" fillId="9" borderId="2" xfId="0" applyNumberFormat="1" applyFont="1" applyFill="1" applyBorder="1" applyAlignment="1">
      <alignment horizontal="center" vertical="center" wrapText="1"/>
    </xf>
    <xf numFmtId="43" fontId="10" fillId="10" borderId="2" xfId="0" applyNumberFormat="1" applyFont="1" applyFill="1" applyBorder="1"/>
    <xf numFmtId="0" fontId="13" fillId="0" borderId="0" xfId="0" applyFont="1"/>
    <xf numFmtId="43" fontId="14" fillId="0" borderId="0" xfId="1" applyFont="1" applyBorder="1" applyAlignment="1">
      <alignment horizontal="center"/>
    </xf>
    <xf numFmtId="43" fontId="14" fillId="0" borderId="2" xfId="0" applyNumberFormat="1" applyFont="1" applyBorder="1"/>
    <xf numFmtId="43" fontId="15" fillId="0" borderId="2" xfId="0" applyNumberFormat="1" applyFont="1" applyBorder="1"/>
    <xf numFmtId="43" fontId="14" fillId="0" borderId="0" xfId="0" applyNumberFormat="1" applyFont="1"/>
    <xf numFmtId="14" fontId="14" fillId="0" borderId="0" xfId="0" applyNumberFormat="1" applyFont="1"/>
    <xf numFmtId="0" fontId="14" fillId="0" borderId="0" xfId="0" applyFont="1"/>
    <xf numFmtId="187" fontId="4" fillId="10" borderId="2" xfId="0" applyNumberFormat="1" applyFont="1" applyFill="1" applyBorder="1" applyAlignment="1">
      <alignment horizontal="center"/>
    </xf>
    <xf numFmtId="1" fontId="11" fillId="10" borderId="2" xfId="0" applyNumberFormat="1" applyFont="1" applyFill="1" applyBorder="1" applyAlignment="1">
      <alignment horizontal="center"/>
    </xf>
    <xf numFmtId="0" fontId="16" fillId="0" borderId="0" xfId="0" applyFont="1"/>
    <xf numFmtId="0" fontId="18" fillId="13" borderId="0" xfId="0" applyFont="1" applyFill="1" applyAlignment="1">
      <alignment horizontal="center"/>
    </xf>
    <xf numFmtId="0" fontId="19" fillId="13" borderId="0" xfId="0" applyFont="1" applyFill="1" applyAlignment="1">
      <alignment horizontal="center"/>
    </xf>
    <xf numFmtId="0" fontId="20" fillId="11" borderId="0" xfId="0" applyFont="1" applyFill="1"/>
    <xf numFmtId="0" fontId="20" fillId="11" borderId="0" xfId="0" applyFont="1" applyFill="1" applyAlignment="1">
      <alignment horizontal="center"/>
    </xf>
    <xf numFmtId="0" fontId="3" fillId="0" borderId="2" xfId="0" applyNumberFormat="1" applyFont="1" applyBorder="1" applyAlignment="1">
      <alignment horizontal="center" wrapText="1"/>
    </xf>
    <xf numFmtId="0" fontId="6" fillId="0" borderId="0" xfId="0" applyNumberFormat="1" applyFont="1" applyAlignment="1"/>
    <xf numFmtId="188" fontId="3" fillId="0" borderId="0" xfId="0" applyNumberFormat="1" applyFont="1" applyBorder="1" applyAlignment="1">
      <alignment horizontal="center"/>
    </xf>
    <xf numFmtId="190" fontId="4" fillId="5" borderId="2" xfId="1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2" xfId="1" applyNumberFormat="1" applyFont="1" applyFill="1" applyBorder="1" applyAlignment="1">
      <alignment horizontal="center" vertical="center" wrapText="1"/>
    </xf>
    <xf numFmtId="0" fontId="21" fillId="12" borderId="0" xfId="0" applyFont="1" applyFill="1" applyAlignment="1">
      <alignment horizontal="center"/>
    </xf>
    <xf numFmtId="0" fontId="22" fillId="12" borderId="0" xfId="2" applyFont="1" applyFill="1"/>
    <xf numFmtId="0" fontId="23" fillId="0" borderId="0" xfId="0" applyFont="1"/>
    <xf numFmtId="0" fontId="24" fillId="12" borderId="0" xfId="0" applyFont="1" applyFill="1" applyAlignment="1">
      <alignment horizontal="center"/>
    </xf>
    <xf numFmtId="0" fontId="25" fillId="12" borderId="0" xfId="2" applyFont="1" applyFill="1"/>
    <xf numFmtId="0" fontId="26" fillId="8" borderId="2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4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colors>
    <mruColors>
      <color rgb="FF00FFFF"/>
      <color rgb="FFB6793C"/>
      <color rgb="FFC68C52"/>
      <color rgb="FFFFDA71"/>
      <color rgb="FFCC9900"/>
      <color rgb="FF996633"/>
      <color rgb="FFFF99FF"/>
      <color rgb="FF00CCFF"/>
      <color rgb="FFCC66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BC9E2-B4C3-4EDB-8D1B-C871D1A78F77}">
  <dimension ref="A1:B18"/>
  <sheetViews>
    <sheetView tabSelected="1" zoomScaleNormal="100" workbookViewId="0"/>
  </sheetViews>
  <sheetFormatPr defaultColWidth="9.125" defaultRowHeight="39.950000000000003" customHeight="1" x14ac:dyDescent="0.55000000000000004"/>
  <cols>
    <col min="1" max="1" width="9.125" style="57" customWidth="1"/>
    <col min="2" max="2" width="89.375" style="57" customWidth="1"/>
    <col min="3" max="3" width="17.625" style="57" customWidth="1"/>
    <col min="4" max="4" width="19.375" style="57" customWidth="1"/>
    <col min="5" max="16384" width="9.125" style="57"/>
  </cols>
  <sheetData>
    <row r="1" spans="1:2" ht="16.5" customHeight="1" x14ac:dyDescent="0.55000000000000004"/>
    <row r="2" spans="1:2" ht="39.950000000000003" customHeight="1" x14ac:dyDescent="0.55000000000000004">
      <c r="A2" s="58"/>
      <c r="B2" s="59" t="s">
        <v>51</v>
      </c>
    </row>
    <row r="3" spans="1:2" ht="39.950000000000003" customHeight="1" x14ac:dyDescent="0.55000000000000004">
      <c r="A3" s="61">
        <v>1</v>
      </c>
      <c r="B3" s="60" t="s">
        <v>52</v>
      </c>
    </row>
    <row r="4" spans="1:2" s="70" customFormat="1" ht="39.950000000000003" customHeight="1" x14ac:dyDescent="0.5">
      <c r="A4" s="68"/>
      <c r="B4" s="69" t="s">
        <v>55</v>
      </c>
    </row>
    <row r="5" spans="1:2" s="70" customFormat="1" ht="39.950000000000003" customHeight="1" x14ac:dyDescent="0.5">
      <c r="A5" s="68"/>
      <c r="B5" s="69" t="s">
        <v>53</v>
      </c>
    </row>
    <row r="6" spans="1:2" s="70" customFormat="1" ht="39.950000000000003" customHeight="1" x14ac:dyDescent="0.5">
      <c r="A6" s="68"/>
      <c r="B6" s="69" t="s">
        <v>54</v>
      </c>
    </row>
    <row r="7" spans="1:2" s="70" customFormat="1" ht="39.950000000000003" customHeight="1" x14ac:dyDescent="0.5">
      <c r="A7" s="68"/>
      <c r="B7" s="69" t="s">
        <v>56</v>
      </c>
    </row>
    <row r="8" spans="1:2" s="70" customFormat="1" ht="39.950000000000003" customHeight="1" x14ac:dyDescent="0.5">
      <c r="A8" s="68"/>
      <c r="B8" s="69" t="s">
        <v>57</v>
      </c>
    </row>
    <row r="9" spans="1:2" s="70" customFormat="1" ht="39.950000000000003" customHeight="1" x14ac:dyDescent="0.5">
      <c r="A9" s="68"/>
      <c r="B9" s="69" t="s">
        <v>58</v>
      </c>
    </row>
    <row r="10" spans="1:2" s="70" customFormat="1" ht="39.950000000000003" customHeight="1" x14ac:dyDescent="0.5">
      <c r="A10" s="68"/>
      <c r="B10" s="69" t="s">
        <v>59</v>
      </c>
    </row>
    <row r="11" spans="1:2" ht="39.950000000000003" customHeight="1" x14ac:dyDescent="0.55000000000000004">
      <c r="A11" s="61">
        <v>2</v>
      </c>
      <c r="B11" s="60" t="s">
        <v>60</v>
      </c>
    </row>
    <row r="12" spans="1:2" s="70" customFormat="1" ht="39.950000000000003" customHeight="1" x14ac:dyDescent="0.5">
      <c r="A12" s="71"/>
      <c r="B12" s="69" t="s">
        <v>76</v>
      </c>
    </row>
    <row r="13" spans="1:2" s="70" customFormat="1" ht="39.950000000000003" customHeight="1" x14ac:dyDescent="0.5">
      <c r="A13" s="71"/>
      <c r="B13" s="69" t="s">
        <v>78</v>
      </c>
    </row>
    <row r="14" spans="1:2" s="70" customFormat="1" ht="39.950000000000003" customHeight="1" x14ac:dyDescent="0.5">
      <c r="A14" s="71"/>
      <c r="B14" s="72"/>
    </row>
    <row r="15" spans="1:2" s="70" customFormat="1" ht="39.950000000000003" customHeight="1" x14ac:dyDescent="0.5">
      <c r="A15" s="71"/>
      <c r="B15" s="72"/>
    </row>
    <row r="16" spans="1:2" s="70" customFormat="1" ht="39.950000000000003" customHeight="1" x14ac:dyDescent="0.5">
      <c r="A16" s="71"/>
      <c r="B16" s="72"/>
    </row>
    <row r="17" spans="1:2" s="70" customFormat="1" ht="39.950000000000003" customHeight="1" x14ac:dyDescent="0.5">
      <c r="A17" s="71"/>
      <c r="B17" s="72"/>
    </row>
    <row r="18" spans="1:2" s="70" customFormat="1" ht="39.950000000000003" customHeight="1" x14ac:dyDescent="0.5">
      <c r="A18" s="71"/>
      <c r="B18" s="72"/>
    </row>
  </sheetData>
  <hyperlinks>
    <hyperlink ref="B4" location="CUSTOM!A1" display="1.1 ภาษีศุลกากร" xr:uid="{82275579-7B97-428D-976F-0B004D694EC7}"/>
    <hyperlink ref="B5" location="VAT!A1" display="1.2 ภาษีมูลค่าเพิ่ม" xr:uid="{12917F5E-E1CE-4E9A-9CCC-F6EF7A15E78C}"/>
    <hyperlink ref="B6" location="EXCISE!A1" display="1.3 ภาษีสรรพสามิต" xr:uid="{82D99FF5-4CEA-4BCF-B455-1FC246D0A2C9}"/>
    <hyperlink ref="B7" location="'CUSTOM+VAT'!A1" display="1.4 ภาษีศุลกากร และภาษีมูลค่าเพิ่ม" xr:uid="{B71C69F0-BB44-4196-8C78-996F66539997}"/>
    <hyperlink ref="B8" location="'CUS+EXC'!A1" display="1.5 ภาษีศุลกากร และภาษีสรรพสามิต" xr:uid="{F4C54458-BEC7-4B40-914B-73DD55B6D647}"/>
    <hyperlink ref="B9" location="'CUS+VAT+EXC'!A1" display="1.6 ภาษีศุลกากร ภาษีมูลค่าเพิ่ม และภาษีสรรพสามิต" xr:uid="{0AF34E88-4985-48F4-BFDC-DB1308949DE4}"/>
    <hyperlink ref="B10" location="SBT!A1" display="1.7 ภาษีธุรกิจเฉพาะ" xr:uid="{5F4055C9-C326-451E-8BFC-ABD00D103D6D}"/>
    <hyperlink ref="B12" location="'Paid+Int'!A1" display="2.1 ชำระภาษีแล้วทั้งจำนวน และเรียกดอกเบี้ยจากเงินที่ชำระแล้ว" xr:uid="{A70730BD-8B8A-4F4C-92D6-26A2D15B00CE}"/>
    <hyperlink ref="B13" location="'ParPaid+Int'!A1" display="2.2 ชำระภาษีแล้วบางส่วน และเรียกดอกเบี้ยจากเงินที่ชำระแล้ว" xr:uid="{6975B9F5-02D2-4C9D-9546-3AD0F770E75F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A3A33-2B51-4615-98B4-BA411A7E9FFD}">
  <dimension ref="A1:P28"/>
  <sheetViews>
    <sheetView zoomScaleNormal="100" workbookViewId="0">
      <selection activeCell="B6" sqref="B6"/>
    </sheetView>
  </sheetViews>
  <sheetFormatPr defaultColWidth="9.125" defaultRowHeight="26.25" outlineLevelCol="1" x14ac:dyDescent="0.4"/>
  <cols>
    <col min="1" max="1" width="6" style="26" customWidth="1"/>
    <col min="2" max="2" width="30.5" style="26" customWidth="1"/>
    <col min="3" max="3" width="13.625" style="3" customWidth="1"/>
    <col min="4" max="4" width="12.375" style="4" customWidth="1"/>
    <col min="5" max="5" width="10.375" style="4" bestFit="1" customWidth="1"/>
    <col min="6" max="6" width="12" style="3" customWidth="1"/>
    <col min="7" max="7" width="11.875" style="3" customWidth="1"/>
    <col min="8" max="8" width="6.375" style="8" bestFit="1" customWidth="1"/>
    <col min="9" max="10" width="6.375" style="8" customWidth="1"/>
    <col min="11" max="11" width="14.125" style="5" customWidth="1"/>
    <col min="12" max="13" width="13.5" style="5" customWidth="1"/>
    <col min="14" max="14" width="13.375" style="5" hidden="1" customWidth="1" outlineLevel="1"/>
    <col min="15" max="15" width="12.375" style="5" hidden="1" customWidth="1" outlineLevel="1"/>
    <col min="16" max="16" width="12" style="5" customWidth="1" collapsed="1"/>
    <col min="17" max="16384" width="9.125" style="1"/>
  </cols>
  <sheetData>
    <row r="1" spans="1:16" x14ac:dyDescent="0.4">
      <c r="A1" s="1"/>
      <c r="C1" s="2" t="s">
        <v>20</v>
      </c>
      <c r="D1" s="1"/>
      <c r="E1" s="1"/>
      <c r="F1" s="2"/>
      <c r="G1" s="36" t="s">
        <v>23</v>
      </c>
      <c r="H1" s="35" t="s">
        <v>21</v>
      </c>
      <c r="I1" s="1"/>
      <c r="J1" s="1"/>
      <c r="K1" s="1"/>
      <c r="L1" s="1"/>
      <c r="M1" s="1"/>
      <c r="P1" s="66"/>
    </row>
    <row r="2" spans="1:16" x14ac:dyDescent="0.4">
      <c r="A2" s="2"/>
      <c r="B2" s="41" t="s">
        <v>0</v>
      </c>
      <c r="C2" s="6">
        <v>242998</v>
      </c>
      <c r="D2" s="6"/>
      <c r="E2" s="64"/>
      <c r="F2" s="64"/>
      <c r="G2" s="36" t="s">
        <v>24</v>
      </c>
      <c r="H2" s="35" t="s">
        <v>22</v>
      </c>
      <c r="K2" s="9"/>
      <c r="L2" s="10"/>
      <c r="P2" s="35"/>
    </row>
    <row r="3" spans="1:16" s="63" customFormat="1" ht="67.5" customHeight="1" x14ac:dyDescent="0.4">
      <c r="A3" s="62" t="s">
        <v>1</v>
      </c>
      <c r="B3" s="11" t="s">
        <v>46</v>
      </c>
      <c r="C3" s="73" t="s">
        <v>79</v>
      </c>
      <c r="D3" s="44" t="s">
        <v>64</v>
      </c>
      <c r="E3" s="44" t="s">
        <v>69</v>
      </c>
      <c r="F3" s="73" t="s">
        <v>71</v>
      </c>
      <c r="G3" s="44" t="s">
        <v>70</v>
      </c>
      <c r="H3" s="44" t="s">
        <v>65</v>
      </c>
      <c r="I3" s="44" t="s">
        <v>66</v>
      </c>
      <c r="J3" s="44" t="s">
        <v>67</v>
      </c>
      <c r="K3" s="44" t="s">
        <v>81</v>
      </c>
      <c r="L3" s="44" t="s">
        <v>82</v>
      </c>
      <c r="M3" s="44" t="s">
        <v>77</v>
      </c>
      <c r="N3" s="44" t="s">
        <v>72</v>
      </c>
      <c r="O3" s="44" t="s">
        <v>73</v>
      </c>
      <c r="P3" s="67" t="s">
        <v>16</v>
      </c>
    </row>
    <row r="4" spans="1:16" x14ac:dyDescent="0.4">
      <c r="A4" s="18">
        <v>1</v>
      </c>
      <c r="B4" s="19" t="s">
        <v>61</v>
      </c>
      <c r="C4" s="20">
        <v>100000</v>
      </c>
      <c r="D4" s="22">
        <v>242632</v>
      </c>
      <c r="E4" s="37">
        <v>2</v>
      </c>
      <c r="F4" s="65">
        <v>7.4999999999999997E-2</v>
      </c>
      <c r="G4" s="21">
        <f t="shared" ref="G4:G23" si="0">ROUND(C4*F4,2)</f>
        <v>7500</v>
      </c>
      <c r="H4" s="23">
        <f>IF(ISBLANK(D4),"",DATEDIF(D4,$C$2,"m")+IF(DATEDIF(D4,$C$2,"md")&gt;0,1,0))</f>
        <v>13</v>
      </c>
      <c r="I4" s="23">
        <f>IF(ISBLANK(D4),"",DATEDIF(D4,$C$2,"Y"))</f>
        <v>1</v>
      </c>
      <c r="J4" s="23">
        <f>IF(ISBLANK(D4),"",DATEDIF(D4,$C$2,"yd"))</f>
        <v>1</v>
      </c>
      <c r="K4" s="24">
        <f>IF(E4=1,G4*H4,IF(E4=2,(G4*I4)+(G4*J4/365),0))</f>
        <v>7520.5479452054797</v>
      </c>
      <c r="L4" s="20">
        <v>1250000</v>
      </c>
      <c r="M4" s="24">
        <f>SUM(K4:L4)</f>
        <v>1257520.5479452056</v>
      </c>
      <c r="N4" s="24">
        <f t="shared" ref="N4:N23" si="1">IF(M4&gt;=10000000,200000,M4*2%)</f>
        <v>25150.410958904111</v>
      </c>
      <c r="O4" s="24">
        <f t="shared" ref="O4:O23" si="2">IF(M4&gt;50000000,(M4-50000000)*0.1%,0)</f>
        <v>0</v>
      </c>
      <c r="P4" s="24">
        <f t="shared" ref="P4:P23" si="3">ROUNDDOWN(SUM(N4:O4),0)</f>
        <v>25150</v>
      </c>
    </row>
    <row r="5" spans="1:16" x14ac:dyDescent="0.4">
      <c r="A5" s="18">
        <v>2</v>
      </c>
      <c r="B5" s="19" t="s">
        <v>62</v>
      </c>
      <c r="C5" s="20">
        <v>100000</v>
      </c>
      <c r="D5" s="22">
        <v>242567</v>
      </c>
      <c r="E5" s="37">
        <v>1</v>
      </c>
      <c r="F5" s="65">
        <v>6.2500000000000003E-3</v>
      </c>
      <c r="G5" s="21">
        <f t="shared" si="0"/>
        <v>625</v>
      </c>
      <c r="H5" s="23">
        <f t="shared" ref="H5:H23" si="4">IF(ISBLANK(D5),"",DATEDIF(D5,$C$2,"m")+IF(DATEDIF(D5,$C$2,"md")&gt;0,1,0))</f>
        <v>15</v>
      </c>
      <c r="I5" s="23">
        <f t="shared" ref="I5:I23" si="5">IF(ISBLANK(D5),"",DATEDIF(D5,$C$2,"Y"))</f>
        <v>1</v>
      </c>
      <c r="J5" s="23">
        <f t="shared" ref="J5:J9" si="6">IF(ISBLANK(D5),"",DATEDIF(D5,$C$2,"yd"))</f>
        <v>66</v>
      </c>
      <c r="K5" s="24">
        <f t="shared" ref="K5:K23" si="7">IF(E5=1,G5*H5,IF(E5=2,(G5*I5)+(G5*J5/365),0))</f>
        <v>9375</v>
      </c>
      <c r="L5" s="20"/>
      <c r="M5" s="24">
        <f t="shared" ref="M5:M23" si="8">SUM(K5:L5)</f>
        <v>9375</v>
      </c>
      <c r="N5" s="24">
        <f t="shared" si="1"/>
        <v>187.5</v>
      </c>
      <c r="O5" s="24">
        <f t="shared" si="2"/>
        <v>0</v>
      </c>
      <c r="P5" s="24">
        <f t="shared" si="3"/>
        <v>187</v>
      </c>
    </row>
    <row r="6" spans="1:16" x14ac:dyDescent="0.4">
      <c r="A6" s="18">
        <v>3</v>
      </c>
      <c r="B6" s="19"/>
      <c r="C6" s="20">
        <v>100000</v>
      </c>
      <c r="D6" s="22">
        <v>242592</v>
      </c>
      <c r="E6" s="37">
        <v>2</v>
      </c>
      <c r="F6" s="65">
        <v>0.05</v>
      </c>
      <c r="G6" s="21">
        <f t="shared" si="0"/>
        <v>5000</v>
      </c>
      <c r="H6" s="23">
        <f t="shared" si="4"/>
        <v>14</v>
      </c>
      <c r="I6" s="23">
        <f t="shared" si="5"/>
        <v>1</v>
      </c>
      <c r="J6" s="23">
        <f t="shared" si="6"/>
        <v>41</v>
      </c>
      <c r="K6" s="24">
        <f t="shared" si="7"/>
        <v>5561.6438356164381</v>
      </c>
      <c r="L6" s="20"/>
      <c r="M6" s="24">
        <f t="shared" si="8"/>
        <v>5561.6438356164381</v>
      </c>
      <c r="N6" s="24">
        <f t="shared" si="1"/>
        <v>111.23287671232876</v>
      </c>
      <c r="O6" s="24">
        <f t="shared" si="2"/>
        <v>0</v>
      </c>
      <c r="P6" s="24">
        <f t="shared" si="3"/>
        <v>111</v>
      </c>
    </row>
    <row r="7" spans="1:16" x14ac:dyDescent="0.4">
      <c r="A7" s="18">
        <v>4</v>
      </c>
      <c r="B7" s="19"/>
      <c r="C7" s="20">
        <v>100000</v>
      </c>
      <c r="D7" s="22">
        <v>242623</v>
      </c>
      <c r="E7" s="37">
        <v>1</v>
      </c>
      <c r="F7" s="65">
        <v>0.01</v>
      </c>
      <c r="G7" s="21">
        <f t="shared" si="0"/>
        <v>1000</v>
      </c>
      <c r="H7" s="23">
        <f t="shared" si="4"/>
        <v>13</v>
      </c>
      <c r="I7" s="23">
        <f t="shared" si="5"/>
        <v>1</v>
      </c>
      <c r="J7" s="23">
        <f t="shared" si="6"/>
        <v>10</v>
      </c>
      <c r="K7" s="24">
        <f t="shared" si="7"/>
        <v>13000</v>
      </c>
      <c r="L7" s="20"/>
      <c r="M7" s="24">
        <f t="shared" si="8"/>
        <v>13000</v>
      </c>
      <c r="N7" s="24">
        <f t="shared" si="1"/>
        <v>260</v>
      </c>
      <c r="O7" s="24">
        <f t="shared" si="2"/>
        <v>0</v>
      </c>
      <c r="P7" s="24">
        <f t="shared" si="3"/>
        <v>260</v>
      </c>
    </row>
    <row r="8" spans="1:16" x14ac:dyDescent="0.4">
      <c r="A8" s="18">
        <v>5</v>
      </c>
      <c r="B8" s="19"/>
      <c r="C8" s="20">
        <v>100000</v>
      </c>
      <c r="D8" s="22">
        <v>242217</v>
      </c>
      <c r="E8" s="37">
        <v>1</v>
      </c>
      <c r="F8" s="65">
        <v>6.2500000000000003E-3</v>
      </c>
      <c r="G8" s="21">
        <f t="shared" si="0"/>
        <v>625</v>
      </c>
      <c r="H8" s="23">
        <f t="shared" si="4"/>
        <v>26</v>
      </c>
      <c r="I8" s="23">
        <f t="shared" si="5"/>
        <v>2</v>
      </c>
      <c r="J8" s="23">
        <f t="shared" si="6"/>
        <v>50</v>
      </c>
      <c r="K8" s="24">
        <f t="shared" si="7"/>
        <v>16250</v>
      </c>
      <c r="L8" s="20"/>
      <c r="M8" s="24">
        <f t="shared" si="8"/>
        <v>16250</v>
      </c>
      <c r="N8" s="24">
        <f t="shared" si="1"/>
        <v>325</v>
      </c>
      <c r="O8" s="24">
        <f t="shared" si="2"/>
        <v>0</v>
      </c>
      <c r="P8" s="24">
        <f t="shared" si="3"/>
        <v>325</v>
      </c>
    </row>
    <row r="9" spans="1:16" x14ac:dyDescent="0.4">
      <c r="A9" s="18">
        <v>6</v>
      </c>
      <c r="B9" s="19"/>
      <c r="C9" s="20">
        <v>100000</v>
      </c>
      <c r="D9" s="22">
        <v>240898</v>
      </c>
      <c r="E9" s="37">
        <v>1</v>
      </c>
      <c r="F9" s="65">
        <v>6.2500000000000003E-3</v>
      </c>
      <c r="G9" s="21">
        <f t="shared" si="0"/>
        <v>625</v>
      </c>
      <c r="H9" s="23">
        <f t="shared" si="4"/>
        <v>69</v>
      </c>
      <c r="I9" s="23">
        <f t="shared" si="5"/>
        <v>5</v>
      </c>
      <c r="J9" s="23">
        <f t="shared" si="6"/>
        <v>274</v>
      </c>
      <c r="K9" s="24">
        <f t="shared" si="7"/>
        <v>43125</v>
      </c>
      <c r="L9" s="20"/>
      <c r="M9" s="24">
        <f t="shared" si="8"/>
        <v>43125</v>
      </c>
      <c r="N9" s="24">
        <f t="shared" si="1"/>
        <v>862.5</v>
      </c>
      <c r="O9" s="24">
        <f t="shared" si="2"/>
        <v>0</v>
      </c>
      <c r="P9" s="24">
        <f t="shared" si="3"/>
        <v>862</v>
      </c>
    </row>
    <row r="10" spans="1:16" x14ac:dyDescent="0.4">
      <c r="A10" s="18">
        <v>7</v>
      </c>
      <c r="B10" s="19"/>
      <c r="C10" s="20"/>
      <c r="D10" s="22"/>
      <c r="E10" s="37"/>
      <c r="F10" s="65">
        <v>6.2500000000000003E-3</v>
      </c>
      <c r="G10" s="21">
        <f t="shared" si="0"/>
        <v>0</v>
      </c>
      <c r="H10" s="23" t="str">
        <f t="shared" si="4"/>
        <v/>
      </c>
      <c r="I10" s="23" t="str">
        <f t="shared" si="5"/>
        <v/>
      </c>
      <c r="J10" s="23" t="str">
        <f t="shared" ref="J10:J23" si="9">IF(ISBLANK(D10),"",DATEDIF(D10,$C$2,"md"))</f>
        <v/>
      </c>
      <c r="K10" s="24">
        <f t="shared" si="7"/>
        <v>0</v>
      </c>
      <c r="L10" s="20"/>
      <c r="M10" s="24">
        <f t="shared" si="8"/>
        <v>0</v>
      </c>
      <c r="N10" s="24">
        <f t="shared" si="1"/>
        <v>0</v>
      </c>
      <c r="O10" s="24">
        <f t="shared" si="2"/>
        <v>0</v>
      </c>
      <c r="P10" s="24">
        <f t="shared" si="3"/>
        <v>0</v>
      </c>
    </row>
    <row r="11" spans="1:16" x14ac:dyDescent="0.4">
      <c r="A11" s="18">
        <v>8</v>
      </c>
      <c r="B11" s="19"/>
      <c r="C11" s="20"/>
      <c r="D11" s="22"/>
      <c r="E11" s="37"/>
      <c r="F11" s="65">
        <v>6.2500000000000003E-3</v>
      </c>
      <c r="G11" s="21">
        <f t="shared" si="0"/>
        <v>0</v>
      </c>
      <c r="H11" s="23" t="str">
        <f t="shared" si="4"/>
        <v/>
      </c>
      <c r="I11" s="23" t="str">
        <f t="shared" si="5"/>
        <v/>
      </c>
      <c r="J11" s="23" t="str">
        <f t="shared" si="9"/>
        <v/>
      </c>
      <c r="K11" s="24">
        <f t="shared" si="7"/>
        <v>0</v>
      </c>
      <c r="L11" s="20"/>
      <c r="M11" s="24">
        <f t="shared" si="8"/>
        <v>0</v>
      </c>
      <c r="N11" s="24">
        <f t="shared" si="1"/>
        <v>0</v>
      </c>
      <c r="O11" s="24">
        <f t="shared" si="2"/>
        <v>0</v>
      </c>
      <c r="P11" s="24">
        <f t="shared" si="3"/>
        <v>0</v>
      </c>
    </row>
    <row r="12" spans="1:16" x14ac:dyDescent="0.4">
      <c r="A12" s="18">
        <v>9</v>
      </c>
      <c r="B12" s="19"/>
      <c r="C12" s="20"/>
      <c r="D12" s="22"/>
      <c r="E12" s="37"/>
      <c r="F12" s="65">
        <v>6.2500000000000003E-3</v>
      </c>
      <c r="G12" s="21">
        <f t="shared" si="0"/>
        <v>0</v>
      </c>
      <c r="H12" s="23" t="str">
        <f t="shared" si="4"/>
        <v/>
      </c>
      <c r="I12" s="23" t="str">
        <f t="shared" si="5"/>
        <v/>
      </c>
      <c r="J12" s="23" t="str">
        <f t="shared" si="9"/>
        <v/>
      </c>
      <c r="K12" s="24">
        <f t="shared" si="7"/>
        <v>0</v>
      </c>
      <c r="L12" s="20"/>
      <c r="M12" s="24">
        <f t="shared" si="8"/>
        <v>0</v>
      </c>
      <c r="N12" s="24">
        <f t="shared" si="1"/>
        <v>0</v>
      </c>
      <c r="O12" s="24">
        <f t="shared" si="2"/>
        <v>0</v>
      </c>
      <c r="P12" s="24">
        <f t="shared" si="3"/>
        <v>0</v>
      </c>
    </row>
    <row r="13" spans="1:16" x14ac:dyDescent="0.4">
      <c r="A13" s="18">
        <v>10</v>
      </c>
      <c r="B13" s="19"/>
      <c r="C13" s="20"/>
      <c r="D13" s="22"/>
      <c r="E13" s="37"/>
      <c r="F13" s="65">
        <v>6.2500000000000003E-3</v>
      </c>
      <c r="G13" s="21">
        <f t="shared" si="0"/>
        <v>0</v>
      </c>
      <c r="H13" s="23" t="str">
        <f t="shared" si="4"/>
        <v/>
      </c>
      <c r="I13" s="23" t="str">
        <f t="shared" si="5"/>
        <v/>
      </c>
      <c r="J13" s="23" t="str">
        <f t="shared" si="9"/>
        <v/>
      </c>
      <c r="K13" s="24">
        <f t="shared" si="7"/>
        <v>0</v>
      </c>
      <c r="L13" s="20"/>
      <c r="M13" s="24">
        <f t="shared" si="8"/>
        <v>0</v>
      </c>
      <c r="N13" s="24">
        <f t="shared" si="1"/>
        <v>0</v>
      </c>
      <c r="O13" s="24">
        <f t="shared" si="2"/>
        <v>0</v>
      </c>
      <c r="P13" s="24">
        <f t="shared" si="3"/>
        <v>0</v>
      </c>
    </row>
    <row r="14" spans="1:16" x14ac:dyDescent="0.4">
      <c r="A14" s="18">
        <v>11</v>
      </c>
      <c r="B14" s="19"/>
      <c r="C14" s="20"/>
      <c r="D14" s="22"/>
      <c r="E14" s="37"/>
      <c r="F14" s="65">
        <v>6.2500000000000003E-3</v>
      </c>
      <c r="G14" s="21">
        <f t="shared" si="0"/>
        <v>0</v>
      </c>
      <c r="H14" s="23" t="str">
        <f t="shared" si="4"/>
        <v/>
      </c>
      <c r="I14" s="23" t="str">
        <f t="shared" si="5"/>
        <v/>
      </c>
      <c r="J14" s="23" t="str">
        <f t="shared" si="9"/>
        <v/>
      </c>
      <c r="K14" s="24">
        <f t="shared" si="7"/>
        <v>0</v>
      </c>
      <c r="L14" s="20"/>
      <c r="M14" s="24">
        <f t="shared" si="8"/>
        <v>0</v>
      </c>
      <c r="N14" s="24">
        <f t="shared" si="1"/>
        <v>0</v>
      </c>
      <c r="O14" s="24">
        <f t="shared" si="2"/>
        <v>0</v>
      </c>
      <c r="P14" s="24">
        <f t="shared" si="3"/>
        <v>0</v>
      </c>
    </row>
    <row r="15" spans="1:16" x14ac:dyDescent="0.4">
      <c r="A15" s="18">
        <v>12</v>
      </c>
      <c r="B15" s="19"/>
      <c r="C15" s="20"/>
      <c r="D15" s="22"/>
      <c r="E15" s="37"/>
      <c r="F15" s="65">
        <v>6.2500000000000003E-3</v>
      </c>
      <c r="G15" s="21">
        <f t="shared" si="0"/>
        <v>0</v>
      </c>
      <c r="H15" s="23" t="str">
        <f t="shared" si="4"/>
        <v/>
      </c>
      <c r="I15" s="23" t="str">
        <f t="shared" si="5"/>
        <v/>
      </c>
      <c r="J15" s="23" t="str">
        <f t="shared" si="9"/>
        <v/>
      </c>
      <c r="K15" s="24">
        <f t="shared" si="7"/>
        <v>0</v>
      </c>
      <c r="L15" s="20"/>
      <c r="M15" s="24">
        <f t="shared" si="8"/>
        <v>0</v>
      </c>
      <c r="N15" s="24">
        <f t="shared" si="1"/>
        <v>0</v>
      </c>
      <c r="O15" s="24">
        <f t="shared" si="2"/>
        <v>0</v>
      </c>
      <c r="P15" s="24">
        <f t="shared" si="3"/>
        <v>0</v>
      </c>
    </row>
    <row r="16" spans="1:16" x14ac:dyDescent="0.4">
      <c r="A16" s="18">
        <v>13</v>
      </c>
      <c r="B16" s="19"/>
      <c r="C16" s="20"/>
      <c r="D16" s="22"/>
      <c r="E16" s="37"/>
      <c r="F16" s="65">
        <v>6.2500000000000003E-3</v>
      </c>
      <c r="G16" s="21">
        <f t="shared" si="0"/>
        <v>0</v>
      </c>
      <c r="H16" s="23" t="str">
        <f t="shared" si="4"/>
        <v/>
      </c>
      <c r="I16" s="23" t="str">
        <f t="shared" si="5"/>
        <v/>
      </c>
      <c r="J16" s="23" t="str">
        <f t="shared" si="9"/>
        <v/>
      </c>
      <c r="K16" s="24">
        <f t="shared" si="7"/>
        <v>0</v>
      </c>
      <c r="L16" s="20"/>
      <c r="M16" s="24">
        <f t="shared" si="8"/>
        <v>0</v>
      </c>
      <c r="N16" s="24">
        <f t="shared" si="1"/>
        <v>0</v>
      </c>
      <c r="O16" s="24">
        <f t="shared" si="2"/>
        <v>0</v>
      </c>
      <c r="P16" s="24">
        <f t="shared" si="3"/>
        <v>0</v>
      </c>
    </row>
    <row r="17" spans="1:16" x14ac:dyDescent="0.4">
      <c r="A17" s="18">
        <v>14</v>
      </c>
      <c r="B17" s="19"/>
      <c r="C17" s="20"/>
      <c r="D17" s="22"/>
      <c r="E17" s="37"/>
      <c r="F17" s="65">
        <v>6.2500000000000003E-3</v>
      </c>
      <c r="G17" s="21">
        <f t="shared" si="0"/>
        <v>0</v>
      </c>
      <c r="H17" s="23" t="str">
        <f t="shared" si="4"/>
        <v/>
      </c>
      <c r="I17" s="23" t="str">
        <f t="shared" si="5"/>
        <v/>
      </c>
      <c r="J17" s="23" t="str">
        <f t="shared" si="9"/>
        <v/>
      </c>
      <c r="K17" s="24">
        <f t="shared" si="7"/>
        <v>0</v>
      </c>
      <c r="L17" s="20"/>
      <c r="M17" s="24">
        <f t="shared" si="8"/>
        <v>0</v>
      </c>
      <c r="N17" s="24">
        <f t="shared" si="1"/>
        <v>0</v>
      </c>
      <c r="O17" s="24">
        <f t="shared" si="2"/>
        <v>0</v>
      </c>
      <c r="P17" s="24">
        <f t="shared" si="3"/>
        <v>0</v>
      </c>
    </row>
    <row r="18" spans="1:16" x14ac:dyDescent="0.4">
      <c r="A18" s="18">
        <v>15</v>
      </c>
      <c r="B18" s="19"/>
      <c r="C18" s="20"/>
      <c r="D18" s="22"/>
      <c r="E18" s="37"/>
      <c r="F18" s="65">
        <v>6.2500000000000003E-3</v>
      </c>
      <c r="G18" s="21">
        <f t="shared" si="0"/>
        <v>0</v>
      </c>
      <c r="H18" s="23" t="str">
        <f t="shared" si="4"/>
        <v/>
      </c>
      <c r="I18" s="23" t="str">
        <f t="shared" si="5"/>
        <v/>
      </c>
      <c r="J18" s="23" t="str">
        <f t="shared" si="9"/>
        <v/>
      </c>
      <c r="K18" s="24">
        <f t="shared" si="7"/>
        <v>0</v>
      </c>
      <c r="L18" s="20"/>
      <c r="M18" s="24">
        <f t="shared" si="8"/>
        <v>0</v>
      </c>
      <c r="N18" s="24">
        <f t="shared" si="1"/>
        <v>0</v>
      </c>
      <c r="O18" s="24">
        <f t="shared" si="2"/>
        <v>0</v>
      </c>
      <c r="P18" s="24">
        <f t="shared" si="3"/>
        <v>0</v>
      </c>
    </row>
    <row r="19" spans="1:16" x14ac:dyDescent="0.4">
      <c r="A19" s="18">
        <v>16</v>
      </c>
      <c r="B19" s="19"/>
      <c r="C19" s="20"/>
      <c r="D19" s="22"/>
      <c r="E19" s="37"/>
      <c r="F19" s="65">
        <v>6.2500000000000003E-3</v>
      </c>
      <c r="G19" s="21">
        <f t="shared" si="0"/>
        <v>0</v>
      </c>
      <c r="H19" s="23" t="str">
        <f t="shared" si="4"/>
        <v/>
      </c>
      <c r="I19" s="23" t="str">
        <f t="shared" si="5"/>
        <v/>
      </c>
      <c r="J19" s="23" t="str">
        <f t="shared" si="9"/>
        <v/>
      </c>
      <c r="K19" s="24">
        <f t="shared" si="7"/>
        <v>0</v>
      </c>
      <c r="L19" s="20"/>
      <c r="M19" s="24">
        <f t="shared" si="8"/>
        <v>0</v>
      </c>
      <c r="N19" s="24">
        <f t="shared" si="1"/>
        <v>0</v>
      </c>
      <c r="O19" s="24">
        <f t="shared" si="2"/>
        <v>0</v>
      </c>
      <c r="P19" s="24">
        <f t="shared" si="3"/>
        <v>0</v>
      </c>
    </row>
    <row r="20" spans="1:16" x14ac:dyDescent="0.4">
      <c r="A20" s="18">
        <v>17</v>
      </c>
      <c r="B20" s="19"/>
      <c r="C20" s="20"/>
      <c r="D20" s="22"/>
      <c r="E20" s="37"/>
      <c r="F20" s="65">
        <v>6.2500000000000003E-3</v>
      </c>
      <c r="G20" s="21">
        <f t="shared" si="0"/>
        <v>0</v>
      </c>
      <c r="H20" s="23" t="str">
        <f t="shared" si="4"/>
        <v/>
      </c>
      <c r="I20" s="23" t="str">
        <f t="shared" si="5"/>
        <v/>
      </c>
      <c r="J20" s="23" t="str">
        <f t="shared" si="9"/>
        <v/>
      </c>
      <c r="K20" s="24">
        <f t="shared" si="7"/>
        <v>0</v>
      </c>
      <c r="L20" s="20"/>
      <c r="M20" s="24">
        <f t="shared" si="8"/>
        <v>0</v>
      </c>
      <c r="N20" s="24">
        <f t="shared" si="1"/>
        <v>0</v>
      </c>
      <c r="O20" s="24">
        <f t="shared" si="2"/>
        <v>0</v>
      </c>
      <c r="P20" s="24">
        <f t="shared" si="3"/>
        <v>0</v>
      </c>
    </row>
    <row r="21" spans="1:16" x14ac:dyDescent="0.4">
      <c r="A21" s="18">
        <v>18</v>
      </c>
      <c r="B21" s="19"/>
      <c r="C21" s="20"/>
      <c r="D21" s="22"/>
      <c r="E21" s="37"/>
      <c r="F21" s="65">
        <v>6.2500000000000003E-3</v>
      </c>
      <c r="G21" s="21">
        <f t="shared" si="0"/>
        <v>0</v>
      </c>
      <c r="H21" s="23" t="str">
        <f t="shared" si="4"/>
        <v/>
      </c>
      <c r="I21" s="23" t="str">
        <f t="shared" si="5"/>
        <v/>
      </c>
      <c r="J21" s="23" t="str">
        <f t="shared" si="9"/>
        <v/>
      </c>
      <c r="K21" s="24">
        <f t="shared" si="7"/>
        <v>0</v>
      </c>
      <c r="L21" s="20"/>
      <c r="M21" s="24">
        <f t="shared" si="8"/>
        <v>0</v>
      </c>
      <c r="N21" s="24">
        <f t="shared" si="1"/>
        <v>0</v>
      </c>
      <c r="O21" s="24">
        <f t="shared" si="2"/>
        <v>0</v>
      </c>
      <c r="P21" s="24">
        <f t="shared" si="3"/>
        <v>0</v>
      </c>
    </row>
    <row r="22" spans="1:16" x14ac:dyDescent="0.4">
      <c r="A22" s="18">
        <v>19</v>
      </c>
      <c r="B22" s="19"/>
      <c r="C22" s="20"/>
      <c r="D22" s="22"/>
      <c r="E22" s="37"/>
      <c r="F22" s="65">
        <v>6.2500000000000003E-3</v>
      </c>
      <c r="G22" s="21">
        <f t="shared" si="0"/>
        <v>0</v>
      </c>
      <c r="H22" s="23" t="str">
        <f t="shared" si="4"/>
        <v/>
      </c>
      <c r="I22" s="23" t="str">
        <f t="shared" si="5"/>
        <v/>
      </c>
      <c r="J22" s="23" t="str">
        <f t="shared" si="9"/>
        <v/>
      </c>
      <c r="K22" s="24">
        <f t="shared" si="7"/>
        <v>0</v>
      </c>
      <c r="L22" s="20"/>
      <c r="M22" s="24">
        <f t="shared" si="8"/>
        <v>0</v>
      </c>
      <c r="N22" s="24">
        <f t="shared" si="1"/>
        <v>0</v>
      </c>
      <c r="O22" s="24">
        <f t="shared" si="2"/>
        <v>0</v>
      </c>
      <c r="P22" s="24">
        <f t="shared" si="3"/>
        <v>0</v>
      </c>
    </row>
    <row r="23" spans="1:16" x14ac:dyDescent="0.4">
      <c r="A23" s="18">
        <v>20</v>
      </c>
      <c r="B23" s="19"/>
      <c r="C23" s="20"/>
      <c r="D23" s="22"/>
      <c r="E23" s="37"/>
      <c r="F23" s="65">
        <v>6.2500000000000003E-3</v>
      </c>
      <c r="G23" s="21">
        <f t="shared" si="0"/>
        <v>0</v>
      </c>
      <c r="H23" s="23" t="str">
        <f t="shared" si="4"/>
        <v/>
      </c>
      <c r="I23" s="23" t="str">
        <f t="shared" si="5"/>
        <v/>
      </c>
      <c r="J23" s="23" t="str">
        <f t="shared" si="9"/>
        <v/>
      </c>
      <c r="K23" s="24">
        <f t="shared" si="7"/>
        <v>0</v>
      </c>
      <c r="L23" s="20"/>
      <c r="M23" s="24">
        <f t="shared" si="8"/>
        <v>0</v>
      </c>
      <c r="N23" s="24">
        <f t="shared" si="1"/>
        <v>0</v>
      </c>
      <c r="O23" s="24">
        <f t="shared" si="2"/>
        <v>0</v>
      </c>
      <c r="P23" s="24">
        <f t="shared" si="3"/>
        <v>0</v>
      </c>
    </row>
    <row r="24" spans="1:16" x14ac:dyDescent="0.4">
      <c r="A24" s="18"/>
      <c r="B24" s="33" t="s">
        <v>17</v>
      </c>
      <c r="C24" s="34">
        <f>SUM(C4:C23)</f>
        <v>600000</v>
      </c>
      <c r="D24" s="38"/>
      <c r="E24" s="38"/>
      <c r="F24" s="38"/>
      <c r="G24" s="38"/>
      <c r="H24" s="38"/>
      <c r="I24" s="38"/>
      <c r="J24" s="38"/>
      <c r="K24" s="34">
        <f t="shared" ref="K24:P24" si="10">SUM(K4:K23)</f>
        <v>94832.191780821915</v>
      </c>
      <c r="L24" s="34"/>
      <c r="M24" s="34">
        <f t="shared" si="10"/>
        <v>1344832.1917808221</v>
      </c>
      <c r="N24" s="34">
        <f t="shared" si="10"/>
        <v>26896.64383561644</v>
      </c>
      <c r="O24" s="34">
        <f t="shared" si="10"/>
        <v>0</v>
      </c>
      <c r="P24" s="34">
        <f t="shared" si="10"/>
        <v>26895</v>
      </c>
    </row>
    <row r="25" spans="1:16" x14ac:dyDescent="0.4">
      <c r="B25" s="27" t="s">
        <v>74</v>
      </c>
      <c r="K25" s="28"/>
      <c r="L25" s="28"/>
      <c r="M25" s="28"/>
      <c r="N25" s="28"/>
      <c r="O25" s="28"/>
      <c r="P25" s="28"/>
    </row>
    <row r="26" spans="1:16" x14ac:dyDescent="0.4">
      <c r="B26" s="27" t="s">
        <v>75</v>
      </c>
      <c r="K26" s="28"/>
      <c r="L26" s="28"/>
      <c r="M26" s="28"/>
      <c r="N26" s="28"/>
      <c r="O26" s="28"/>
      <c r="P26" s="28"/>
    </row>
    <row r="27" spans="1:16" x14ac:dyDescent="0.4">
      <c r="B27" s="27" t="s">
        <v>80</v>
      </c>
      <c r="K27" s="28"/>
      <c r="L27" s="28"/>
      <c r="M27" s="28"/>
      <c r="N27" s="28"/>
      <c r="O27" s="28"/>
      <c r="P27" s="28"/>
    </row>
    <row r="28" spans="1:16" x14ac:dyDescent="0.4">
      <c r="B28" s="37" t="s">
        <v>30</v>
      </c>
      <c r="K28" s="29"/>
      <c r="L28" s="29"/>
    </row>
  </sheetData>
  <printOptions horizontalCentered="1"/>
  <pageMargins left="0" right="0" top="0.35433070866141736" bottom="0.27559055118110237" header="0.31496062992125984" footer="0.31496062992125984"/>
  <pageSetup paperSize="9" scale="6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06DE3-A97A-4406-8651-72E2195B85F7}">
  <dimension ref="A1:O27"/>
  <sheetViews>
    <sheetView zoomScaleNormal="100" workbookViewId="0"/>
  </sheetViews>
  <sheetFormatPr defaultColWidth="9.125" defaultRowHeight="26.25" outlineLevelCol="1" x14ac:dyDescent="0.4"/>
  <cols>
    <col min="1" max="1" width="6" style="26" customWidth="1"/>
    <col min="2" max="2" width="30.5" style="26" customWidth="1"/>
    <col min="3" max="3" width="14.5" style="3" customWidth="1"/>
    <col min="4" max="4" width="13.5" style="3" customWidth="1"/>
    <col min="5" max="5" width="14.125" style="3" customWidth="1"/>
    <col min="6" max="6" width="12" style="4" customWidth="1"/>
    <col min="7" max="7" width="10.75" style="4" customWidth="1"/>
    <col min="8" max="8" width="14.875" style="3" customWidth="1"/>
    <col min="9" max="9" width="10.75" style="8" customWidth="1"/>
    <col min="10" max="10" width="14" style="3" customWidth="1"/>
    <col min="11" max="11" width="13.375" style="5" bestFit="1" customWidth="1"/>
    <col min="12" max="12" width="14.375" style="5" bestFit="1" customWidth="1"/>
    <col min="13" max="13" width="13.375" style="5" hidden="1" customWidth="1" outlineLevel="1"/>
    <col min="14" max="14" width="12.375" style="5" hidden="1" customWidth="1" outlineLevel="1"/>
    <col min="15" max="15" width="12" style="5" customWidth="1" collapsed="1"/>
    <col min="16" max="16384" width="9.125" style="1"/>
  </cols>
  <sheetData>
    <row r="1" spans="1:15" x14ac:dyDescent="0.4">
      <c r="A1" s="1"/>
      <c r="C1" s="2" t="s">
        <v>20</v>
      </c>
      <c r="G1" s="36" t="s">
        <v>23</v>
      </c>
      <c r="H1" s="35" t="s">
        <v>21</v>
      </c>
      <c r="I1" s="1"/>
      <c r="J1" s="1"/>
      <c r="K1" s="1"/>
      <c r="L1" s="1"/>
      <c r="O1" s="31"/>
    </row>
    <row r="2" spans="1:15" x14ac:dyDescent="0.4">
      <c r="A2" s="2"/>
      <c r="B2" s="41" t="s">
        <v>0</v>
      </c>
      <c r="C2" s="6">
        <v>242998</v>
      </c>
      <c r="F2" s="7"/>
      <c r="G2" s="36" t="s">
        <v>24</v>
      </c>
      <c r="H2" s="35" t="s">
        <v>40</v>
      </c>
      <c r="K2" s="9"/>
      <c r="L2" s="10"/>
    </row>
    <row r="3" spans="1:15" s="17" customFormat="1" ht="63" x14ac:dyDescent="0.2">
      <c r="A3" s="11" t="s">
        <v>1</v>
      </c>
      <c r="B3" s="11" t="s">
        <v>46</v>
      </c>
      <c r="C3" s="12" t="s">
        <v>2</v>
      </c>
      <c r="D3" s="12" t="s">
        <v>41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42</v>
      </c>
      <c r="L3" s="13" t="s">
        <v>9</v>
      </c>
      <c r="M3" s="11" t="s">
        <v>72</v>
      </c>
      <c r="N3" s="11" t="s">
        <v>73</v>
      </c>
      <c r="O3" s="11" t="s">
        <v>16</v>
      </c>
    </row>
    <row r="4" spans="1:15" x14ac:dyDescent="0.4">
      <c r="A4" s="18">
        <v>1</v>
      </c>
      <c r="B4" s="19"/>
      <c r="C4" s="20"/>
      <c r="D4" s="20"/>
      <c r="E4" s="21">
        <f t="shared" ref="E4:E23" si="0">ROUND(C4*1%,2)</f>
        <v>0</v>
      </c>
      <c r="F4" s="22"/>
      <c r="G4" s="30" t="str">
        <f>IF(ISBLANK(F4),"",DATEDIF(F4,241378,"m")+IF(DATEDIF(F4,241378,"md")&gt;0,1,0))</f>
        <v/>
      </c>
      <c r="H4" s="21" t="str">
        <f>IF(ISERROR(E4*G4),"",E4*G4)</f>
        <v/>
      </c>
      <c r="I4" s="23" t="str">
        <f>IF(ISBLANK(F4),"",DATEDIF(F4,$C$2,"m")+IF(DATEDIF(F4,$C$2,"md")&gt;0,1,0))</f>
        <v/>
      </c>
      <c r="J4" s="21" t="str">
        <f>IF(ISERROR(E4*I4),"",E4*I4)</f>
        <v/>
      </c>
      <c r="K4" s="24">
        <f t="shared" ref="K4:K23" si="1">IF(F4&gt;241378,J4,IF(H4&gt;C4,H4,MIN(C4,J4)))</f>
        <v>0</v>
      </c>
      <c r="L4" s="24">
        <f>SUM(C4,D4,K4)</f>
        <v>0</v>
      </c>
      <c r="M4" s="24">
        <f t="shared" ref="M4:M23" si="2">IF(L4&gt;=10000000,200000,L4*2%)</f>
        <v>0</v>
      </c>
      <c r="N4" s="24">
        <f t="shared" ref="N4:N23" si="3">IF(L4&gt;50000000,(L4-50000000)*0.1%,0)</f>
        <v>0</v>
      </c>
      <c r="O4" s="24">
        <f t="shared" ref="O4:O23" si="4">ROUNDDOWN(SUM(M4:N4),0)</f>
        <v>0</v>
      </c>
    </row>
    <row r="5" spans="1:15" x14ac:dyDescent="0.4">
      <c r="A5" s="18">
        <f>+A4+1</f>
        <v>2</v>
      </c>
      <c r="B5" s="19"/>
      <c r="C5" s="20"/>
      <c r="D5" s="20"/>
      <c r="E5" s="21">
        <f t="shared" si="0"/>
        <v>0</v>
      </c>
      <c r="F5" s="22"/>
      <c r="G5" s="30" t="str">
        <f t="shared" ref="G5:G23" si="5">IF(ISBLANK(F5),"",DATEDIF(F5,241378,"m")+IF(DATEDIF(F5,241378,"md")&gt;0,1,0))</f>
        <v/>
      </c>
      <c r="H5" s="21" t="str">
        <f t="shared" ref="H5:H23" si="6">IF(ISERROR(E5*G5),"",E5*G5)</f>
        <v/>
      </c>
      <c r="I5" s="23" t="str">
        <f t="shared" ref="I5:I23" si="7">IF(ISBLANK(F5),"",DATEDIF(F5,$C$2,"m")+IF(DATEDIF(F5,$C$2,"md")&gt;0,1,0))</f>
        <v/>
      </c>
      <c r="J5" s="21" t="str">
        <f t="shared" ref="J5:J23" si="8">IF(ISERROR(E5*I5),"",E5*I5)</f>
        <v/>
      </c>
      <c r="K5" s="24">
        <f t="shared" si="1"/>
        <v>0</v>
      </c>
      <c r="L5" s="24">
        <f t="shared" ref="L5:L13" si="9">SUM(C5,D5,K5)</f>
        <v>0</v>
      </c>
      <c r="M5" s="24">
        <f t="shared" si="2"/>
        <v>0</v>
      </c>
      <c r="N5" s="24">
        <f t="shared" si="3"/>
        <v>0</v>
      </c>
      <c r="O5" s="24">
        <f t="shared" si="4"/>
        <v>0</v>
      </c>
    </row>
    <row r="6" spans="1:15" x14ac:dyDescent="0.4">
      <c r="A6" s="18">
        <f t="shared" ref="A6:A23" si="10">+A5+1</f>
        <v>3</v>
      </c>
      <c r="B6" s="19"/>
      <c r="C6" s="20"/>
      <c r="D6" s="20"/>
      <c r="E6" s="21">
        <f t="shared" si="0"/>
        <v>0</v>
      </c>
      <c r="F6" s="22"/>
      <c r="G6" s="30" t="str">
        <f t="shared" si="5"/>
        <v/>
      </c>
      <c r="H6" s="21" t="str">
        <f t="shared" si="6"/>
        <v/>
      </c>
      <c r="I6" s="23" t="str">
        <f t="shared" si="7"/>
        <v/>
      </c>
      <c r="J6" s="21" t="str">
        <f t="shared" si="8"/>
        <v/>
      </c>
      <c r="K6" s="24">
        <f t="shared" si="1"/>
        <v>0</v>
      </c>
      <c r="L6" s="24">
        <f t="shared" si="9"/>
        <v>0</v>
      </c>
      <c r="M6" s="24">
        <f t="shared" si="2"/>
        <v>0</v>
      </c>
      <c r="N6" s="24">
        <f t="shared" si="3"/>
        <v>0</v>
      </c>
      <c r="O6" s="24">
        <f t="shared" si="4"/>
        <v>0</v>
      </c>
    </row>
    <row r="7" spans="1:15" x14ac:dyDescent="0.4">
      <c r="A7" s="18">
        <f t="shared" si="10"/>
        <v>4</v>
      </c>
      <c r="B7" s="19"/>
      <c r="C7" s="20"/>
      <c r="D7" s="20"/>
      <c r="E7" s="21">
        <f t="shared" si="0"/>
        <v>0</v>
      </c>
      <c r="F7" s="22"/>
      <c r="G7" s="30" t="str">
        <f t="shared" si="5"/>
        <v/>
      </c>
      <c r="H7" s="21" t="str">
        <f t="shared" si="6"/>
        <v/>
      </c>
      <c r="I7" s="23" t="str">
        <f t="shared" si="7"/>
        <v/>
      </c>
      <c r="J7" s="21" t="str">
        <f t="shared" si="8"/>
        <v/>
      </c>
      <c r="K7" s="24">
        <f t="shared" si="1"/>
        <v>0</v>
      </c>
      <c r="L7" s="24">
        <f t="shared" si="9"/>
        <v>0</v>
      </c>
      <c r="M7" s="24">
        <f t="shared" si="2"/>
        <v>0</v>
      </c>
      <c r="N7" s="24">
        <f t="shared" si="3"/>
        <v>0</v>
      </c>
      <c r="O7" s="24">
        <f t="shared" si="4"/>
        <v>0</v>
      </c>
    </row>
    <row r="8" spans="1:15" x14ac:dyDescent="0.4">
      <c r="A8" s="18">
        <f t="shared" si="10"/>
        <v>5</v>
      </c>
      <c r="B8" s="19"/>
      <c r="C8" s="20"/>
      <c r="D8" s="20"/>
      <c r="E8" s="21">
        <f t="shared" si="0"/>
        <v>0</v>
      </c>
      <c r="F8" s="22"/>
      <c r="G8" s="30" t="str">
        <f t="shared" si="5"/>
        <v/>
      </c>
      <c r="H8" s="21" t="str">
        <f t="shared" si="6"/>
        <v/>
      </c>
      <c r="I8" s="23" t="str">
        <f t="shared" si="7"/>
        <v/>
      </c>
      <c r="J8" s="21" t="str">
        <f t="shared" si="8"/>
        <v/>
      </c>
      <c r="K8" s="24">
        <f t="shared" si="1"/>
        <v>0</v>
      </c>
      <c r="L8" s="24">
        <f t="shared" si="9"/>
        <v>0</v>
      </c>
      <c r="M8" s="24">
        <f t="shared" si="2"/>
        <v>0</v>
      </c>
      <c r="N8" s="24">
        <f t="shared" si="3"/>
        <v>0</v>
      </c>
      <c r="O8" s="24">
        <f t="shared" si="4"/>
        <v>0</v>
      </c>
    </row>
    <row r="9" spans="1:15" x14ac:dyDescent="0.4">
      <c r="A9" s="18">
        <f t="shared" si="10"/>
        <v>6</v>
      </c>
      <c r="B9" s="19"/>
      <c r="C9" s="20"/>
      <c r="D9" s="20"/>
      <c r="E9" s="21">
        <f t="shared" si="0"/>
        <v>0</v>
      </c>
      <c r="F9" s="22"/>
      <c r="G9" s="30" t="str">
        <f t="shared" si="5"/>
        <v/>
      </c>
      <c r="H9" s="21" t="str">
        <f t="shared" si="6"/>
        <v/>
      </c>
      <c r="I9" s="23" t="str">
        <f t="shared" si="7"/>
        <v/>
      </c>
      <c r="J9" s="21" t="str">
        <f t="shared" si="8"/>
        <v/>
      </c>
      <c r="K9" s="24">
        <f t="shared" si="1"/>
        <v>0</v>
      </c>
      <c r="L9" s="24">
        <f>SUM(C9,D9,K9)</f>
        <v>0</v>
      </c>
      <c r="M9" s="24">
        <f t="shared" si="2"/>
        <v>0</v>
      </c>
      <c r="N9" s="24">
        <f t="shared" si="3"/>
        <v>0</v>
      </c>
      <c r="O9" s="24">
        <f t="shared" si="4"/>
        <v>0</v>
      </c>
    </row>
    <row r="10" spans="1:15" x14ac:dyDescent="0.4">
      <c r="A10" s="18">
        <f t="shared" si="10"/>
        <v>7</v>
      </c>
      <c r="B10" s="19"/>
      <c r="C10" s="20"/>
      <c r="D10" s="20"/>
      <c r="E10" s="21">
        <f t="shared" si="0"/>
        <v>0</v>
      </c>
      <c r="F10" s="22"/>
      <c r="G10" s="30" t="str">
        <f>IF(ISBLANK(F10),"",DATEDIF(F10,241378,"m")+IF(DATEDIF(F10,241378,"md")&gt;0,1,0))</f>
        <v/>
      </c>
      <c r="H10" s="21" t="str">
        <f t="shared" si="6"/>
        <v/>
      </c>
      <c r="I10" s="23" t="str">
        <f t="shared" si="7"/>
        <v/>
      </c>
      <c r="J10" s="21" t="str">
        <f t="shared" si="8"/>
        <v/>
      </c>
      <c r="K10" s="24">
        <f t="shared" si="1"/>
        <v>0</v>
      </c>
      <c r="L10" s="24">
        <f t="shared" si="9"/>
        <v>0</v>
      </c>
      <c r="M10" s="24">
        <f t="shared" si="2"/>
        <v>0</v>
      </c>
      <c r="N10" s="24">
        <f t="shared" si="3"/>
        <v>0</v>
      </c>
      <c r="O10" s="24">
        <f t="shared" si="4"/>
        <v>0</v>
      </c>
    </row>
    <row r="11" spans="1:15" x14ac:dyDescent="0.4">
      <c r="A11" s="18">
        <f t="shared" si="10"/>
        <v>8</v>
      </c>
      <c r="B11" s="19"/>
      <c r="C11" s="20"/>
      <c r="D11" s="20"/>
      <c r="E11" s="21">
        <f t="shared" si="0"/>
        <v>0</v>
      </c>
      <c r="F11" s="22"/>
      <c r="G11" s="30" t="str">
        <f>IF(ISBLANK(F11),"",DATEDIF(F11,241378,"m")+IF(DATEDIF(F11,241378,"md")&gt;0,1,0))</f>
        <v/>
      </c>
      <c r="H11" s="21" t="str">
        <f t="shared" si="6"/>
        <v/>
      </c>
      <c r="I11" s="23" t="str">
        <f t="shared" si="7"/>
        <v/>
      </c>
      <c r="J11" s="21" t="str">
        <f t="shared" si="8"/>
        <v/>
      </c>
      <c r="K11" s="24">
        <f t="shared" si="1"/>
        <v>0</v>
      </c>
      <c r="L11" s="24">
        <f t="shared" si="9"/>
        <v>0</v>
      </c>
      <c r="M11" s="24">
        <f t="shared" si="2"/>
        <v>0</v>
      </c>
      <c r="N11" s="24">
        <f t="shared" si="3"/>
        <v>0</v>
      </c>
      <c r="O11" s="24">
        <f t="shared" si="4"/>
        <v>0</v>
      </c>
    </row>
    <row r="12" spans="1:15" x14ac:dyDescent="0.4">
      <c r="A12" s="18">
        <f t="shared" si="10"/>
        <v>9</v>
      </c>
      <c r="B12" s="19"/>
      <c r="C12" s="20"/>
      <c r="D12" s="20"/>
      <c r="E12" s="21">
        <f t="shared" si="0"/>
        <v>0</v>
      </c>
      <c r="F12" s="22"/>
      <c r="G12" s="30" t="str">
        <f t="shared" si="5"/>
        <v/>
      </c>
      <c r="H12" s="21" t="str">
        <f t="shared" si="6"/>
        <v/>
      </c>
      <c r="I12" s="23" t="str">
        <f t="shared" si="7"/>
        <v/>
      </c>
      <c r="J12" s="21" t="str">
        <f t="shared" si="8"/>
        <v/>
      </c>
      <c r="K12" s="24">
        <f t="shared" si="1"/>
        <v>0</v>
      </c>
      <c r="L12" s="24">
        <f t="shared" si="9"/>
        <v>0</v>
      </c>
      <c r="M12" s="24">
        <f t="shared" si="2"/>
        <v>0</v>
      </c>
      <c r="N12" s="24">
        <f t="shared" si="3"/>
        <v>0</v>
      </c>
      <c r="O12" s="24">
        <f t="shared" si="4"/>
        <v>0</v>
      </c>
    </row>
    <row r="13" spans="1:15" x14ac:dyDescent="0.4">
      <c r="A13" s="18">
        <f t="shared" si="10"/>
        <v>10</v>
      </c>
      <c r="B13" s="19"/>
      <c r="C13" s="20"/>
      <c r="D13" s="20"/>
      <c r="E13" s="21">
        <f t="shared" si="0"/>
        <v>0</v>
      </c>
      <c r="F13" s="22"/>
      <c r="G13" s="30" t="str">
        <f t="shared" si="5"/>
        <v/>
      </c>
      <c r="H13" s="21" t="str">
        <f t="shared" si="6"/>
        <v/>
      </c>
      <c r="I13" s="23" t="str">
        <f t="shared" si="7"/>
        <v/>
      </c>
      <c r="J13" s="21" t="str">
        <f t="shared" si="8"/>
        <v/>
      </c>
      <c r="K13" s="24">
        <f t="shared" si="1"/>
        <v>0</v>
      </c>
      <c r="L13" s="24">
        <f t="shared" si="9"/>
        <v>0</v>
      </c>
      <c r="M13" s="24">
        <f t="shared" si="2"/>
        <v>0</v>
      </c>
      <c r="N13" s="24">
        <f t="shared" si="3"/>
        <v>0</v>
      </c>
      <c r="O13" s="24">
        <f t="shared" si="4"/>
        <v>0</v>
      </c>
    </row>
    <row r="14" spans="1:15" x14ac:dyDescent="0.4">
      <c r="A14" s="18">
        <f t="shared" si="10"/>
        <v>11</v>
      </c>
      <c r="B14" s="19"/>
      <c r="C14" s="20"/>
      <c r="D14" s="20"/>
      <c r="E14" s="21">
        <f t="shared" si="0"/>
        <v>0</v>
      </c>
      <c r="F14" s="22"/>
      <c r="G14" s="30" t="str">
        <f t="shared" si="5"/>
        <v/>
      </c>
      <c r="H14" s="21" t="str">
        <f t="shared" si="6"/>
        <v/>
      </c>
      <c r="I14" s="23" t="str">
        <f t="shared" si="7"/>
        <v/>
      </c>
      <c r="J14" s="21" t="str">
        <f t="shared" si="8"/>
        <v/>
      </c>
      <c r="K14" s="24">
        <f t="shared" si="1"/>
        <v>0</v>
      </c>
      <c r="L14" s="24">
        <f>SUM(C14,D14,K14)</f>
        <v>0</v>
      </c>
      <c r="M14" s="24">
        <f t="shared" si="2"/>
        <v>0</v>
      </c>
      <c r="N14" s="24">
        <f t="shared" si="3"/>
        <v>0</v>
      </c>
      <c r="O14" s="24">
        <f t="shared" si="4"/>
        <v>0</v>
      </c>
    </row>
    <row r="15" spans="1:15" x14ac:dyDescent="0.4">
      <c r="A15" s="18">
        <f t="shared" si="10"/>
        <v>12</v>
      </c>
      <c r="B15" s="19"/>
      <c r="C15" s="20"/>
      <c r="D15" s="20"/>
      <c r="E15" s="21">
        <f t="shared" si="0"/>
        <v>0</v>
      </c>
      <c r="F15" s="22"/>
      <c r="G15" s="30" t="str">
        <f t="shared" si="5"/>
        <v/>
      </c>
      <c r="H15" s="21" t="str">
        <f t="shared" si="6"/>
        <v/>
      </c>
      <c r="I15" s="23" t="str">
        <f t="shared" si="7"/>
        <v/>
      </c>
      <c r="J15" s="21" t="str">
        <f t="shared" si="8"/>
        <v/>
      </c>
      <c r="K15" s="24">
        <f t="shared" si="1"/>
        <v>0</v>
      </c>
      <c r="L15" s="24">
        <f t="shared" ref="L15:L23" si="11">SUM(C15,D15,K15)</f>
        <v>0</v>
      </c>
      <c r="M15" s="24">
        <f t="shared" si="2"/>
        <v>0</v>
      </c>
      <c r="N15" s="24">
        <f t="shared" si="3"/>
        <v>0</v>
      </c>
      <c r="O15" s="24">
        <f t="shared" si="4"/>
        <v>0</v>
      </c>
    </row>
    <row r="16" spans="1:15" x14ac:dyDescent="0.4">
      <c r="A16" s="18">
        <f t="shared" si="10"/>
        <v>13</v>
      </c>
      <c r="B16" s="19"/>
      <c r="C16" s="20"/>
      <c r="D16" s="20"/>
      <c r="E16" s="21">
        <f t="shared" si="0"/>
        <v>0</v>
      </c>
      <c r="F16" s="22"/>
      <c r="G16" s="30" t="str">
        <f t="shared" si="5"/>
        <v/>
      </c>
      <c r="H16" s="21" t="str">
        <f t="shared" si="6"/>
        <v/>
      </c>
      <c r="I16" s="23" t="str">
        <f t="shared" si="7"/>
        <v/>
      </c>
      <c r="J16" s="21" t="str">
        <f t="shared" si="8"/>
        <v/>
      </c>
      <c r="K16" s="24">
        <f t="shared" si="1"/>
        <v>0</v>
      </c>
      <c r="L16" s="24">
        <f t="shared" si="11"/>
        <v>0</v>
      </c>
      <c r="M16" s="24">
        <f t="shared" si="2"/>
        <v>0</v>
      </c>
      <c r="N16" s="24">
        <f t="shared" si="3"/>
        <v>0</v>
      </c>
      <c r="O16" s="24">
        <f t="shared" si="4"/>
        <v>0</v>
      </c>
    </row>
    <row r="17" spans="1:15" x14ac:dyDescent="0.4">
      <c r="A17" s="18">
        <f t="shared" si="10"/>
        <v>14</v>
      </c>
      <c r="B17" s="19"/>
      <c r="C17" s="20"/>
      <c r="D17" s="20"/>
      <c r="E17" s="21">
        <f t="shared" si="0"/>
        <v>0</v>
      </c>
      <c r="F17" s="22"/>
      <c r="G17" s="30" t="str">
        <f t="shared" si="5"/>
        <v/>
      </c>
      <c r="H17" s="21" t="str">
        <f t="shared" si="6"/>
        <v/>
      </c>
      <c r="I17" s="23" t="str">
        <f t="shared" si="7"/>
        <v/>
      </c>
      <c r="J17" s="21" t="str">
        <f t="shared" si="8"/>
        <v/>
      </c>
      <c r="K17" s="24">
        <f t="shared" si="1"/>
        <v>0</v>
      </c>
      <c r="L17" s="24">
        <f t="shared" si="11"/>
        <v>0</v>
      </c>
      <c r="M17" s="24">
        <f t="shared" si="2"/>
        <v>0</v>
      </c>
      <c r="N17" s="24">
        <f t="shared" si="3"/>
        <v>0</v>
      </c>
      <c r="O17" s="24">
        <f t="shared" si="4"/>
        <v>0</v>
      </c>
    </row>
    <row r="18" spans="1:15" x14ac:dyDescent="0.4">
      <c r="A18" s="18">
        <f t="shared" si="10"/>
        <v>15</v>
      </c>
      <c r="B18" s="19"/>
      <c r="C18" s="20"/>
      <c r="D18" s="20"/>
      <c r="E18" s="21">
        <f t="shared" si="0"/>
        <v>0</v>
      </c>
      <c r="F18" s="22"/>
      <c r="G18" s="30" t="str">
        <f t="shared" si="5"/>
        <v/>
      </c>
      <c r="H18" s="21" t="str">
        <f t="shared" si="6"/>
        <v/>
      </c>
      <c r="I18" s="23" t="str">
        <f t="shared" si="7"/>
        <v/>
      </c>
      <c r="J18" s="21" t="str">
        <f t="shared" si="8"/>
        <v/>
      </c>
      <c r="K18" s="24">
        <f t="shared" si="1"/>
        <v>0</v>
      </c>
      <c r="L18" s="24">
        <f t="shared" si="11"/>
        <v>0</v>
      </c>
      <c r="M18" s="24">
        <f t="shared" si="2"/>
        <v>0</v>
      </c>
      <c r="N18" s="24">
        <f t="shared" si="3"/>
        <v>0</v>
      </c>
      <c r="O18" s="24">
        <f t="shared" si="4"/>
        <v>0</v>
      </c>
    </row>
    <row r="19" spans="1:15" x14ac:dyDescent="0.4">
      <c r="A19" s="18">
        <f t="shared" si="10"/>
        <v>16</v>
      </c>
      <c r="B19" s="19"/>
      <c r="C19" s="20"/>
      <c r="D19" s="20"/>
      <c r="E19" s="21">
        <f t="shared" si="0"/>
        <v>0</v>
      </c>
      <c r="F19" s="22"/>
      <c r="G19" s="30" t="str">
        <f t="shared" si="5"/>
        <v/>
      </c>
      <c r="H19" s="21" t="str">
        <f t="shared" si="6"/>
        <v/>
      </c>
      <c r="I19" s="23" t="str">
        <f t="shared" si="7"/>
        <v/>
      </c>
      <c r="J19" s="21" t="str">
        <f t="shared" si="8"/>
        <v/>
      </c>
      <c r="K19" s="24">
        <f t="shared" si="1"/>
        <v>0</v>
      </c>
      <c r="L19" s="24">
        <f t="shared" si="11"/>
        <v>0</v>
      </c>
      <c r="M19" s="24">
        <f t="shared" si="2"/>
        <v>0</v>
      </c>
      <c r="N19" s="24">
        <f t="shared" si="3"/>
        <v>0</v>
      </c>
      <c r="O19" s="24">
        <f t="shared" si="4"/>
        <v>0</v>
      </c>
    </row>
    <row r="20" spans="1:15" x14ac:dyDescent="0.4">
      <c r="A20" s="18">
        <f t="shared" si="10"/>
        <v>17</v>
      </c>
      <c r="B20" s="19"/>
      <c r="C20" s="20"/>
      <c r="D20" s="20"/>
      <c r="E20" s="21">
        <f t="shared" si="0"/>
        <v>0</v>
      </c>
      <c r="F20" s="22"/>
      <c r="G20" s="30" t="str">
        <f t="shared" si="5"/>
        <v/>
      </c>
      <c r="H20" s="21" t="str">
        <f t="shared" si="6"/>
        <v/>
      </c>
      <c r="I20" s="23" t="str">
        <f t="shared" si="7"/>
        <v/>
      </c>
      <c r="J20" s="21" t="str">
        <f t="shared" si="8"/>
        <v/>
      </c>
      <c r="K20" s="24">
        <f t="shared" si="1"/>
        <v>0</v>
      </c>
      <c r="L20" s="24">
        <f t="shared" si="11"/>
        <v>0</v>
      </c>
      <c r="M20" s="24">
        <f t="shared" si="2"/>
        <v>0</v>
      </c>
      <c r="N20" s="24">
        <f t="shared" si="3"/>
        <v>0</v>
      </c>
      <c r="O20" s="24">
        <f t="shared" si="4"/>
        <v>0</v>
      </c>
    </row>
    <row r="21" spans="1:15" x14ac:dyDescent="0.4">
      <c r="A21" s="18">
        <f t="shared" si="10"/>
        <v>18</v>
      </c>
      <c r="B21" s="19"/>
      <c r="C21" s="20"/>
      <c r="D21" s="20"/>
      <c r="E21" s="21">
        <f t="shared" si="0"/>
        <v>0</v>
      </c>
      <c r="F21" s="22"/>
      <c r="G21" s="30" t="str">
        <f t="shared" si="5"/>
        <v/>
      </c>
      <c r="H21" s="21" t="str">
        <f t="shared" si="6"/>
        <v/>
      </c>
      <c r="I21" s="23" t="str">
        <f t="shared" si="7"/>
        <v/>
      </c>
      <c r="J21" s="21" t="str">
        <f t="shared" si="8"/>
        <v/>
      </c>
      <c r="K21" s="24">
        <f t="shared" si="1"/>
        <v>0</v>
      </c>
      <c r="L21" s="24">
        <f t="shared" si="11"/>
        <v>0</v>
      </c>
      <c r="M21" s="24">
        <f t="shared" si="2"/>
        <v>0</v>
      </c>
      <c r="N21" s="24">
        <f t="shared" si="3"/>
        <v>0</v>
      </c>
      <c r="O21" s="24">
        <f t="shared" si="4"/>
        <v>0</v>
      </c>
    </row>
    <row r="22" spans="1:15" x14ac:dyDescent="0.4">
      <c r="A22" s="18">
        <f t="shared" si="10"/>
        <v>19</v>
      </c>
      <c r="B22" s="19"/>
      <c r="C22" s="20"/>
      <c r="D22" s="20"/>
      <c r="E22" s="21">
        <f t="shared" si="0"/>
        <v>0</v>
      </c>
      <c r="F22" s="22"/>
      <c r="G22" s="30" t="str">
        <f t="shared" si="5"/>
        <v/>
      </c>
      <c r="H22" s="21" t="str">
        <f t="shared" si="6"/>
        <v/>
      </c>
      <c r="I22" s="23" t="str">
        <f t="shared" si="7"/>
        <v/>
      </c>
      <c r="J22" s="21" t="str">
        <f t="shared" si="8"/>
        <v/>
      </c>
      <c r="K22" s="24">
        <f t="shared" si="1"/>
        <v>0</v>
      </c>
      <c r="L22" s="24">
        <f t="shared" si="11"/>
        <v>0</v>
      </c>
      <c r="M22" s="24">
        <f t="shared" si="2"/>
        <v>0</v>
      </c>
      <c r="N22" s="24">
        <f t="shared" si="3"/>
        <v>0</v>
      </c>
      <c r="O22" s="24">
        <f t="shared" si="4"/>
        <v>0</v>
      </c>
    </row>
    <row r="23" spans="1:15" x14ac:dyDescent="0.4">
      <c r="A23" s="18">
        <f t="shared" si="10"/>
        <v>20</v>
      </c>
      <c r="B23" s="19"/>
      <c r="C23" s="20"/>
      <c r="D23" s="20"/>
      <c r="E23" s="21">
        <f t="shared" si="0"/>
        <v>0</v>
      </c>
      <c r="F23" s="22"/>
      <c r="G23" s="30" t="str">
        <f t="shared" si="5"/>
        <v/>
      </c>
      <c r="H23" s="21" t="str">
        <f t="shared" si="6"/>
        <v/>
      </c>
      <c r="I23" s="23" t="str">
        <f t="shared" si="7"/>
        <v/>
      </c>
      <c r="J23" s="21" t="str">
        <f t="shared" si="8"/>
        <v/>
      </c>
      <c r="K23" s="24">
        <f t="shared" si="1"/>
        <v>0</v>
      </c>
      <c r="L23" s="24">
        <f t="shared" si="11"/>
        <v>0</v>
      </c>
      <c r="M23" s="24">
        <f t="shared" si="2"/>
        <v>0</v>
      </c>
      <c r="N23" s="24">
        <f t="shared" si="3"/>
        <v>0</v>
      </c>
      <c r="O23" s="24">
        <f t="shared" si="4"/>
        <v>0</v>
      </c>
    </row>
    <row r="24" spans="1:15" x14ac:dyDescent="0.4">
      <c r="A24" s="18"/>
      <c r="B24" s="33" t="s">
        <v>17</v>
      </c>
      <c r="C24" s="34">
        <f>SUM(C14:C23)</f>
        <v>0</v>
      </c>
      <c r="D24" s="34">
        <f>SUM(D14:D23)</f>
        <v>0</v>
      </c>
      <c r="E24" s="47"/>
      <c r="F24" s="55"/>
      <c r="G24" s="55"/>
      <c r="H24" s="34">
        <f>SUM(H14:H23)</f>
        <v>0</v>
      </c>
      <c r="I24" s="56"/>
      <c r="J24" s="34">
        <f>SUM(J14:J23)</f>
        <v>0</v>
      </c>
      <c r="K24" s="34">
        <f>SUM(K14:K23)</f>
        <v>0</v>
      </c>
      <c r="L24" s="34">
        <f>SUM(L14:L23)</f>
        <v>0</v>
      </c>
      <c r="M24" s="34">
        <f t="shared" ref="M24:O24" si="12">SUM(M14:M23)</f>
        <v>0</v>
      </c>
      <c r="N24" s="34">
        <f t="shared" si="12"/>
        <v>0</v>
      </c>
      <c r="O24" s="34">
        <f t="shared" si="12"/>
        <v>0</v>
      </c>
    </row>
    <row r="25" spans="1:15" x14ac:dyDescent="0.4">
      <c r="B25" s="27" t="s">
        <v>43</v>
      </c>
      <c r="K25" s="28"/>
      <c r="L25" s="28"/>
      <c r="M25" s="28"/>
      <c r="N25" s="28"/>
      <c r="O25" s="28"/>
    </row>
    <row r="26" spans="1:15" x14ac:dyDescent="0.4">
      <c r="B26" s="27" t="s">
        <v>44</v>
      </c>
      <c r="K26" s="29"/>
      <c r="L26" s="29"/>
    </row>
    <row r="27" spans="1:15" s="5" customFormat="1" ht="21" x14ac:dyDescent="0.35">
      <c r="A27" s="26"/>
      <c r="B27" s="32" t="s">
        <v>18</v>
      </c>
      <c r="C27" s="3"/>
      <c r="D27" s="3"/>
      <c r="E27" s="3"/>
      <c r="F27" s="4"/>
      <c r="G27" s="4"/>
      <c r="H27" s="3"/>
      <c r="I27" s="8"/>
      <c r="J27" s="3"/>
    </row>
  </sheetData>
  <autoFilter ref="A3:O3" xr:uid="{6E30DA68-1580-4D8D-BA49-0C61A206E3BA}"/>
  <printOptions horizontalCentered="1"/>
  <pageMargins left="0" right="0" top="0.35433070866141736" bottom="0.27559055118110237" header="0.31496062992125984" footer="0.31496062992125984"/>
  <pageSetup paperSize="9" scale="70" fitToHeight="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8A0F6-C465-467B-9EE8-01ABB8B0EB27}">
  <dimension ref="A1:W27"/>
  <sheetViews>
    <sheetView zoomScaleNormal="100" workbookViewId="0"/>
  </sheetViews>
  <sheetFormatPr defaultColWidth="9.125" defaultRowHeight="26.25" outlineLevelCol="1" x14ac:dyDescent="0.4"/>
  <cols>
    <col min="1" max="1" width="6" style="26" customWidth="1"/>
    <col min="2" max="2" width="30.5" style="26" customWidth="1"/>
    <col min="3" max="3" width="12.625" style="5" customWidth="1"/>
    <col min="4" max="4" width="13" style="5" customWidth="1"/>
    <col min="5" max="5" width="12.625" style="5" customWidth="1"/>
    <col min="6" max="6" width="12" style="4" customWidth="1"/>
    <col min="7" max="7" width="10.75" style="8" customWidth="1"/>
    <col min="8" max="8" width="14" style="3" customWidth="1"/>
    <col min="9" max="9" width="13.375" style="5" customWidth="1"/>
    <col min="10" max="10" width="13.875" style="5" customWidth="1"/>
    <col min="11" max="11" width="13.375" style="5" hidden="1" customWidth="1" outlineLevel="1"/>
    <col min="12" max="12" width="12.375" style="5" hidden="1" customWidth="1" outlineLevel="1"/>
    <col min="13" max="13" width="12" style="5" customWidth="1" collapsed="1"/>
    <col min="14" max="16384" width="9.125" style="1"/>
  </cols>
  <sheetData>
    <row r="1" spans="1:13" s="5" customFormat="1" ht="21" x14ac:dyDescent="0.35">
      <c r="A1" s="26"/>
      <c r="C1" s="2" t="s">
        <v>20</v>
      </c>
      <c r="F1" s="4"/>
      <c r="G1" s="36" t="s">
        <v>23</v>
      </c>
      <c r="H1" s="35" t="s">
        <v>21</v>
      </c>
      <c r="M1" s="35"/>
    </row>
    <row r="2" spans="1:13" s="5" customFormat="1" ht="21" x14ac:dyDescent="0.35">
      <c r="A2" s="35"/>
      <c r="B2" s="41" t="s">
        <v>0</v>
      </c>
      <c r="C2" s="6">
        <v>242998</v>
      </c>
      <c r="D2" s="10"/>
      <c r="E2" s="10"/>
      <c r="F2" s="7"/>
      <c r="G2" s="36" t="s">
        <v>24</v>
      </c>
      <c r="H2" s="35" t="s">
        <v>22</v>
      </c>
      <c r="M2" s="35"/>
    </row>
    <row r="3" spans="1:13" s="17" customFormat="1" ht="63" x14ac:dyDescent="0.2">
      <c r="A3" s="11" t="s">
        <v>1</v>
      </c>
      <c r="B3" s="11" t="s">
        <v>45</v>
      </c>
      <c r="C3" s="14" t="s">
        <v>10</v>
      </c>
      <c r="D3" s="14" t="s">
        <v>11</v>
      </c>
      <c r="E3" s="14" t="s">
        <v>12</v>
      </c>
      <c r="F3" s="14" t="s">
        <v>4</v>
      </c>
      <c r="G3" s="14" t="s">
        <v>7</v>
      </c>
      <c r="H3" s="14" t="s">
        <v>8</v>
      </c>
      <c r="I3" s="15" t="s">
        <v>25</v>
      </c>
      <c r="J3" s="15" t="s">
        <v>13</v>
      </c>
      <c r="K3" s="11" t="s">
        <v>72</v>
      </c>
      <c r="L3" s="11" t="s">
        <v>73</v>
      </c>
      <c r="M3" s="11" t="s">
        <v>16</v>
      </c>
    </row>
    <row r="4" spans="1:13" x14ac:dyDescent="0.4">
      <c r="A4" s="18">
        <v>1</v>
      </c>
      <c r="B4" s="19" t="s">
        <v>27</v>
      </c>
      <c r="C4" s="25"/>
      <c r="D4" s="25"/>
      <c r="E4" s="21">
        <f t="shared" ref="E4:E13" si="0">ROUND(C4*1.5%,2)</f>
        <v>0</v>
      </c>
      <c r="F4" s="22"/>
      <c r="G4" s="23" t="str">
        <f>IF(ISBLANK(F4),"",DATEDIF(F4,$C$2,"m")+IF(DATEDIF(F4,$C$2,"md")&gt;0,1,0))</f>
        <v/>
      </c>
      <c r="H4" s="21" t="str">
        <f>IF(ISERROR(E4*G4),"",E4*G4)</f>
        <v/>
      </c>
      <c r="I4" s="24">
        <f t="shared" ref="I4:I13" si="1">MIN(H4,C4)</f>
        <v>0</v>
      </c>
      <c r="J4" s="24">
        <f t="shared" ref="J4:J23" si="2">SUM(C4,D4,I4)</f>
        <v>0</v>
      </c>
      <c r="K4" s="24">
        <f t="shared" ref="K4:K13" si="3">IF(J4&gt;=10000000,200000,J4*2%)</f>
        <v>0</v>
      </c>
      <c r="L4" s="24">
        <f t="shared" ref="L4:L13" si="4">IF(J4&gt;50000000,(J4-50000000)*0.1%,0)</f>
        <v>0</v>
      </c>
      <c r="M4" s="24">
        <f t="shared" ref="M4:M13" si="5">ROUNDDOWN(SUM(K4:L4),0)</f>
        <v>0</v>
      </c>
    </row>
    <row r="5" spans="1:13" x14ac:dyDescent="0.4">
      <c r="A5" s="18">
        <f>+A4+1</f>
        <v>2</v>
      </c>
      <c r="B5" s="19"/>
      <c r="C5" s="25"/>
      <c r="D5" s="25"/>
      <c r="E5" s="21">
        <f t="shared" si="0"/>
        <v>0</v>
      </c>
      <c r="F5" s="22"/>
      <c r="G5" s="23" t="str">
        <f t="shared" ref="G5:G23" si="6">IF(ISBLANK(F5),"",DATEDIF(F5,$C$2,"m")+IF(DATEDIF(F5,$C$2,"md")&gt;0,1,0))</f>
        <v/>
      </c>
      <c r="H5" s="21" t="str">
        <f t="shared" ref="H5:H23" si="7">IF(ISERROR(E5*G5),"",E5*G5)</f>
        <v/>
      </c>
      <c r="I5" s="24">
        <f t="shared" si="1"/>
        <v>0</v>
      </c>
      <c r="J5" s="24">
        <f t="shared" si="2"/>
        <v>0</v>
      </c>
      <c r="K5" s="24">
        <f t="shared" si="3"/>
        <v>0</v>
      </c>
      <c r="L5" s="24">
        <f t="shared" si="4"/>
        <v>0</v>
      </c>
      <c r="M5" s="24">
        <f t="shared" si="5"/>
        <v>0</v>
      </c>
    </row>
    <row r="6" spans="1:13" x14ac:dyDescent="0.4">
      <c r="A6" s="18">
        <f t="shared" ref="A6:A23" si="8">+A5+1</f>
        <v>3</v>
      </c>
      <c r="B6" s="19"/>
      <c r="C6" s="25"/>
      <c r="D6" s="25"/>
      <c r="E6" s="21">
        <f t="shared" si="0"/>
        <v>0</v>
      </c>
      <c r="F6" s="22"/>
      <c r="G6" s="23" t="str">
        <f t="shared" si="6"/>
        <v/>
      </c>
      <c r="H6" s="21" t="str">
        <f t="shared" si="7"/>
        <v/>
      </c>
      <c r="I6" s="24">
        <f t="shared" si="1"/>
        <v>0</v>
      </c>
      <c r="J6" s="24">
        <f t="shared" si="2"/>
        <v>0</v>
      </c>
      <c r="K6" s="24">
        <f t="shared" si="3"/>
        <v>0</v>
      </c>
      <c r="L6" s="24">
        <f t="shared" si="4"/>
        <v>0</v>
      </c>
      <c r="M6" s="24">
        <f t="shared" si="5"/>
        <v>0</v>
      </c>
    </row>
    <row r="7" spans="1:13" x14ac:dyDescent="0.4">
      <c r="A7" s="18">
        <f t="shared" si="8"/>
        <v>4</v>
      </c>
      <c r="B7" s="19"/>
      <c r="C7" s="25"/>
      <c r="D7" s="25"/>
      <c r="E7" s="21">
        <f t="shared" si="0"/>
        <v>0</v>
      </c>
      <c r="F7" s="22"/>
      <c r="G7" s="23" t="str">
        <f t="shared" si="6"/>
        <v/>
      </c>
      <c r="H7" s="21" t="str">
        <f t="shared" si="7"/>
        <v/>
      </c>
      <c r="I7" s="24">
        <f t="shared" si="1"/>
        <v>0</v>
      </c>
      <c r="J7" s="24">
        <f t="shared" si="2"/>
        <v>0</v>
      </c>
      <c r="K7" s="24">
        <f t="shared" si="3"/>
        <v>0</v>
      </c>
      <c r="L7" s="24">
        <f t="shared" si="4"/>
        <v>0</v>
      </c>
      <c r="M7" s="24">
        <f t="shared" si="5"/>
        <v>0</v>
      </c>
    </row>
    <row r="8" spans="1:13" x14ac:dyDescent="0.4">
      <c r="A8" s="18">
        <f t="shared" si="8"/>
        <v>5</v>
      </c>
      <c r="B8" s="19"/>
      <c r="C8" s="25"/>
      <c r="D8" s="25"/>
      <c r="E8" s="21">
        <f t="shared" si="0"/>
        <v>0</v>
      </c>
      <c r="F8" s="22"/>
      <c r="G8" s="23" t="str">
        <f t="shared" si="6"/>
        <v/>
      </c>
      <c r="H8" s="21" t="str">
        <f t="shared" si="7"/>
        <v/>
      </c>
      <c r="I8" s="24">
        <f t="shared" si="1"/>
        <v>0</v>
      </c>
      <c r="J8" s="24">
        <f t="shared" si="2"/>
        <v>0</v>
      </c>
      <c r="K8" s="24">
        <f t="shared" si="3"/>
        <v>0</v>
      </c>
      <c r="L8" s="24">
        <f t="shared" si="4"/>
        <v>0</v>
      </c>
      <c r="M8" s="24">
        <f t="shared" si="5"/>
        <v>0</v>
      </c>
    </row>
    <row r="9" spans="1:13" x14ac:dyDescent="0.4">
      <c r="A9" s="18">
        <f t="shared" si="8"/>
        <v>6</v>
      </c>
      <c r="B9" s="19"/>
      <c r="C9" s="25"/>
      <c r="D9" s="25"/>
      <c r="E9" s="21">
        <f t="shared" si="0"/>
        <v>0</v>
      </c>
      <c r="F9" s="22"/>
      <c r="G9" s="23" t="str">
        <f t="shared" si="6"/>
        <v/>
      </c>
      <c r="H9" s="21" t="str">
        <f t="shared" si="7"/>
        <v/>
      </c>
      <c r="I9" s="24">
        <f t="shared" si="1"/>
        <v>0</v>
      </c>
      <c r="J9" s="24">
        <f t="shared" si="2"/>
        <v>0</v>
      </c>
      <c r="K9" s="24">
        <f t="shared" si="3"/>
        <v>0</v>
      </c>
      <c r="L9" s="24">
        <f t="shared" si="4"/>
        <v>0</v>
      </c>
      <c r="M9" s="24">
        <f t="shared" si="5"/>
        <v>0</v>
      </c>
    </row>
    <row r="10" spans="1:13" x14ac:dyDescent="0.4">
      <c r="A10" s="18">
        <f t="shared" si="8"/>
        <v>7</v>
      </c>
      <c r="B10" s="19"/>
      <c r="C10" s="25"/>
      <c r="D10" s="25"/>
      <c r="E10" s="21">
        <f t="shared" si="0"/>
        <v>0</v>
      </c>
      <c r="F10" s="22"/>
      <c r="G10" s="23" t="str">
        <f t="shared" si="6"/>
        <v/>
      </c>
      <c r="H10" s="21" t="str">
        <f t="shared" si="7"/>
        <v/>
      </c>
      <c r="I10" s="24">
        <f t="shared" si="1"/>
        <v>0</v>
      </c>
      <c r="J10" s="24">
        <f t="shared" si="2"/>
        <v>0</v>
      </c>
      <c r="K10" s="24">
        <f t="shared" si="3"/>
        <v>0</v>
      </c>
      <c r="L10" s="24">
        <f t="shared" si="4"/>
        <v>0</v>
      </c>
      <c r="M10" s="24">
        <f t="shared" si="5"/>
        <v>0</v>
      </c>
    </row>
    <row r="11" spans="1:13" x14ac:dyDescent="0.4">
      <c r="A11" s="18">
        <f t="shared" si="8"/>
        <v>8</v>
      </c>
      <c r="B11" s="19"/>
      <c r="C11" s="25"/>
      <c r="D11" s="25"/>
      <c r="E11" s="21">
        <f t="shared" si="0"/>
        <v>0</v>
      </c>
      <c r="F11" s="22"/>
      <c r="G11" s="23" t="str">
        <f t="shared" si="6"/>
        <v/>
      </c>
      <c r="H11" s="21" t="str">
        <f t="shared" si="7"/>
        <v/>
      </c>
      <c r="I11" s="24">
        <f t="shared" si="1"/>
        <v>0</v>
      </c>
      <c r="J11" s="24">
        <f t="shared" si="2"/>
        <v>0</v>
      </c>
      <c r="K11" s="24">
        <f t="shared" si="3"/>
        <v>0</v>
      </c>
      <c r="L11" s="24">
        <f t="shared" si="4"/>
        <v>0</v>
      </c>
      <c r="M11" s="24">
        <f t="shared" si="5"/>
        <v>0</v>
      </c>
    </row>
    <row r="12" spans="1:13" x14ac:dyDescent="0.4">
      <c r="A12" s="18">
        <f t="shared" si="8"/>
        <v>9</v>
      </c>
      <c r="B12" s="19"/>
      <c r="C12" s="25"/>
      <c r="D12" s="25"/>
      <c r="E12" s="21">
        <f t="shared" si="0"/>
        <v>0</v>
      </c>
      <c r="F12" s="22"/>
      <c r="G12" s="23" t="str">
        <f t="shared" si="6"/>
        <v/>
      </c>
      <c r="H12" s="21" t="str">
        <f t="shared" si="7"/>
        <v/>
      </c>
      <c r="I12" s="24">
        <f t="shared" si="1"/>
        <v>0</v>
      </c>
      <c r="J12" s="24">
        <f t="shared" si="2"/>
        <v>0</v>
      </c>
      <c r="K12" s="24">
        <f t="shared" si="3"/>
        <v>0</v>
      </c>
      <c r="L12" s="24">
        <f t="shared" si="4"/>
        <v>0</v>
      </c>
      <c r="M12" s="24">
        <f t="shared" si="5"/>
        <v>0</v>
      </c>
    </row>
    <row r="13" spans="1:13" x14ac:dyDescent="0.4">
      <c r="A13" s="18">
        <f t="shared" si="8"/>
        <v>10</v>
      </c>
      <c r="B13" s="19"/>
      <c r="C13" s="25"/>
      <c r="D13" s="25"/>
      <c r="E13" s="21">
        <f t="shared" si="0"/>
        <v>0</v>
      </c>
      <c r="F13" s="22"/>
      <c r="G13" s="23" t="str">
        <f t="shared" si="6"/>
        <v/>
      </c>
      <c r="H13" s="21" t="str">
        <f t="shared" si="7"/>
        <v/>
      </c>
      <c r="I13" s="24">
        <f t="shared" si="1"/>
        <v>0</v>
      </c>
      <c r="J13" s="24">
        <f t="shared" si="2"/>
        <v>0</v>
      </c>
      <c r="K13" s="24">
        <f t="shared" si="3"/>
        <v>0</v>
      </c>
      <c r="L13" s="24">
        <f t="shared" si="4"/>
        <v>0</v>
      </c>
      <c r="M13" s="24">
        <f t="shared" si="5"/>
        <v>0</v>
      </c>
    </row>
    <row r="14" spans="1:13" x14ac:dyDescent="0.4">
      <c r="A14" s="18">
        <f t="shared" si="8"/>
        <v>11</v>
      </c>
      <c r="B14" s="19"/>
      <c r="C14" s="25"/>
      <c r="D14" s="25"/>
      <c r="E14" s="21">
        <f>ROUND(C14*1.5%,2)</f>
        <v>0</v>
      </c>
      <c r="F14" s="22"/>
      <c r="G14" s="23" t="str">
        <f t="shared" si="6"/>
        <v/>
      </c>
      <c r="H14" s="21" t="str">
        <f t="shared" si="7"/>
        <v/>
      </c>
      <c r="I14" s="24">
        <f>MIN(H14,C14)</f>
        <v>0</v>
      </c>
      <c r="J14" s="24">
        <f t="shared" si="2"/>
        <v>0</v>
      </c>
      <c r="K14" s="24">
        <f>IF(J14&gt;=10000000,200000,J14*2%)</f>
        <v>0</v>
      </c>
      <c r="L14" s="24">
        <f>IF(J14&gt;50000000,(J14-50000000)*0.1%,0)</f>
        <v>0</v>
      </c>
      <c r="M14" s="24">
        <f>ROUNDDOWN(SUM(K14:L14),0)</f>
        <v>0</v>
      </c>
    </row>
    <row r="15" spans="1:13" x14ac:dyDescent="0.4">
      <c r="A15" s="18">
        <f t="shared" si="8"/>
        <v>12</v>
      </c>
      <c r="B15" s="19"/>
      <c r="C15" s="25"/>
      <c r="D15" s="25"/>
      <c r="E15" s="21">
        <f>ROUND(C15*1.5%,2)</f>
        <v>0</v>
      </c>
      <c r="F15" s="22"/>
      <c r="G15" s="23" t="str">
        <f t="shared" si="6"/>
        <v/>
      </c>
      <c r="H15" s="21" t="str">
        <f t="shared" si="7"/>
        <v/>
      </c>
      <c r="I15" s="24">
        <f t="shared" ref="I15:I23" si="9">MIN(H15,C15)</f>
        <v>0</v>
      </c>
      <c r="J15" s="24">
        <f t="shared" si="2"/>
        <v>0</v>
      </c>
      <c r="K15" s="24">
        <f t="shared" ref="K15:K23" si="10">IF(J15&gt;=10000000,200000,J15*2%)</f>
        <v>0</v>
      </c>
      <c r="L15" s="24">
        <f t="shared" ref="L15:L23" si="11">IF(J15&gt;50000000,(J15-50000000)*0.1%,0)</f>
        <v>0</v>
      </c>
      <c r="M15" s="24">
        <f t="shared" ref="M15:M23" si="12">ROUNDDOWN(SUM(K15:L15),0)</f>
        <v>0</v>
      </c>
    </row>
    <row r="16" spans="1:13" x14ac:dyDescent="0.4">
      <c r="A16" s="18">
        <f t="shared" si="8"/>
        <v>13</v>
      </c>
      <c r="B16" s="19"/>
      <c r="C16" s="25"/>
      <c r="D16" s="25"/>
      <c r="E16" s="21">
        <f t="shared" ref="E16:E23" si="13">ROUND(C16*1.5%,2)</f>
        <v>0</v>
      </c>
      <c r="F16" s="22"/>
      <c r="G16" s="23" t="str">
        <f t="shared" si="6"/>
        <v/>
      </c>
      <c r="H16" s="21" t="str">
        <f t="shared" si="7"/>
        <v/>
      </c>
      <c r="I16" s="24">
        <f t="shared" si="9"/>
        <v>0</v>
      </c>
      <c r="J16" s="24">
        <f t="shared" si="2"/>
        <v>0</v>
      </c>
      <c r="K16" s="24">
        <f t="shared" si="10"/>
        <v>0</v>
      </c>
      <c r="L16" s="24">
        <f t="shared" si="11"/>
        <v>0</v>
      </c>
      <c r="M16" s="24">
        <f t="shared" si="12"/>
        <v>0</v>
      </c>
    </row>
    <row r="17" spans="1:23" x14ac:dyDescent="0.4">
      <c r="A17" s="18">
        <f t="shared" si="8"/>
        <v>14</v>
      </c>
      <c r="B17" s="19"/>
      <c r="C17" s="25"/>
      <c r="D17" s="25"/>
      <c r="E17" s="21">
        <f t="shared" si="13"/>
        <v>0</v>
      </c>
      <c r="F17" s="22"/>
      <c r="G17" s="23" t="str">
        <f t="shared" si="6"/>
        <v/>
      </c>
      <c r="H17" s="21" t="str">
        <f t="shared" si="7"/>
        <v/>
      </c>
      <c r="I17" s="24">
        <f t="shared" si="9"/>
        <v>0</v>
      </c>
      <c r="J17" s="24">
        <f t="shared" si="2"/>
        <v>0</v>
      </c>
      <c r="K17" s="24">
        <f t="shared" si="10"/>
        <v>0</v>
      </c>
      <c r="L17" s="24">
        <f t="shared" si="11"/>
        <v>0</v>
      </c>
      <c r="M17" s="24">
        <f t="shared" si="12"/>
        <v>0</v>
      </c>
    </row>
    <row r="18" spans="1:23" x14ac:dyDescent="0.4">
      <c r="A18" s="18">
        <f t="shared" si="8"/>
        <v>15</v>
      </c>
      <c r="B18" s="19"/>
      <c r="C18" s="25"/>
      <c r="D18" s="25"/>
      <c r="E18" s="21">
        <f t="shared" si="13"/>
        <v>0</v>
      </c>
      <c r="F18" s="22"/>
      <c r="G18" s="23" t="str">
        <f>IF(ISBLANK(F18),"",DATEDIF(F18,$C$2,"m")+IF(DATEDIF(F18,$C$2,"md")&gt;0,1,0))</f>
        <v/>
      </c>
      <c r="H18" s="21" t="str">
        <f t="shared" si="7"/>
        <v/>
      </c>
      <c r="I18" s="24">
        <f t="shared" si="9"/>
        <v>0</v>
      </c>
      <c r="J18" s="24">
        <f t="shared" si="2"/>
        <v>0</v>
      </c>
      <c r="K18" s="24">
        <f t="shared" si="10"/>
        <v>0</v>
      </c>
      <c r="L18" s="24">
        <f t="shared" si="11"/>
        <v>0</v>
      </c>
      <c r="M18" s="24">
        <f t="shared" si="12"/>
        <v>0</v>
      </c>
    </row>
    <row r="19" spans="1:23" x14ac:dyDescent="0.4">
      <c r="A19" s="18">
        <f t="shared" si="8"/>
        <v>16</v>
      </c>
      <c r="B19" s="19"/>
      <c r="C19" s="25"/>
      <c r="D19" s="25"/>
      <c r="E19" s="21">
        <f t="shared" si="13"/>
        <v>0</v>
      </c>
      <c r="F19" s="22"/>
      <c r="G19" s="23" t="str">
        <f t="shared" si="6"/>
        <v/>
      </c>
      <c r="H19" s="21" t="str">
        <f t="shared" si="7"/>
        <v/>
      </c>
      <c r="I19" s="24">
        <f t="shared" si="9"/>
        <v>0</v>
      </c>
      <c r="J19" s="24">
        <f t="shared" si="2"/>
        <v>0</v>
      </c>
      <c r="K19" s="24">
        <f t="shared" si="10"/>
        <v>0</v>
      </c>
      <c r="L19" s="24">
        <f t="shared" si="11"/>
        <v>0</v>
      </c>
      <c r="M19" s="24">
        <f t="shared" si="12"/>
        <v>0</v>
      </c>
    </row>
    <row r="20" spans="1:23" x14ac:dyDescent="0.4">
      <c r="A20" s="18">
        <f t="shared" si="8"/>
        <v>17</v>
      </c>
      <c r="B20" s="19"/>
      <c r="C20" s="25"/>
      <c r="D20" s="25"/>
      <c r="E20" s="21">
        <f t="shared" si="13"/>
        <v>0</v>
      </c>
      <c r="F20" s="22"/>
      <c r="G20" s="23" t="str">
        <f t="shared" si="6"/>
        <v/>
      </c>
      <c r="H20" s="21" t="str">
        <f t="shared" si="7"/>
        <v/>
      </c>
      <c r="I20" s="24">
        <f t="shared" si="9"/>
        <v>0</v>
      </c>
      <c r="J20" s="24">
        <f t="shared" si="2"/>
        <v>0</v>
      </c>
      <c r="K20" s="24">
        <f t="shared" si="10"/>
        <v>0</v>
      </c>
      <c r="L20" s="24">
        <f t="shared" si="11"/>
        <v>0</v>
      </c>
      <c r="M20" s="24">
        <f t="shared" si="12"/>
        <v>0</v>
      </c>
    </row>
    <row r="21" spans="1:23" x14ac:dyDescent="0.4">
      <c r="A21" s="18">
        <f t="shared" si="8"/>
        <v>18</v>
      </c>
      <c r="B21" s="19"/>
      <c r="C21" s="25"/>
      <c r="D21" s="25"/>
      <c r="E21" s="21">
        <f t="shared" si="13"/>
        <v>0</v>
      </c>
      <c r="F21" s="22"/>
      <c r="G21" s="23" t="str">
        <f t="shared" si="6"/>
        <v/>
      </c>
      <c r="H21" s="21" t="str">
        <f t="shared" si="7"/>
        <v/>
      </c>
      <c r="I21" s="24">
        <f t="shared" si="9"/>
        <v>0</v>
      </c>
      <c r="J21" s="24">
        <f t="shared" si="2"/>
        <v>0</v>
      </c>
      <c r="K21" s="24">
        <f t="shared" si="10"/>
        <v>0</v>
      </c>
      <c r="L21" s="24">
        <f t="shared" si="11"/>
        <v>0</v>
      </c>
      <c r="M21" s="24">
        <f t="shared" si="12"/>
        <v>0</v>
      </c>
    </row>
    <row r="22" spans="1:23" x14ac:dyDescent="0.4">
      <c r="A22" s="18">
        <f t="shared" si="8"/>
        <v>19</v>
      </c>
      <c r="B22" s="19"/>
      <c r="C22" s="25"/>
      <c r="D22" s="25"/>
      <c r="E22" s="21">
        <f t="shared" si="13"/>
        <v>0</v>
      </c>
      <c r="F22" s="22"/>
      <c r="G22" s="23" t="str">
        <f t="shared" si="6"/>
        <v/>
      </c>
      <c r="H22" s="21" t="str">
        <f t="shared" si="7"/>
        <v/>
      </c>
      <c r="I22" s="24">
        <f t="shared" si="9"/>
        <v>0</v>
      </c>
      <c r="J22" s="24">
        <f t="shared" si="2"/>
        <v>0</v>
      </c>
      <c r="K22" s="24">
        <f t="shared" si="10"/>
        <v>0</v>
      </c>
      <c r="L22" s="24">
        <f t="shared" si="11"/>
        <v>0</v>
      </c>
      <c r="M22" s="24">
        <f t="shared" si="12"/>
        <v>0</v>
      </c>
    </row>
    <row r="23" spans="1:23" x14ac:dyDescent="0.4">
      <c r="A23" s="18">
        <f t="shared" si="8"/>
        <v>20</v>
      </c>
      <c r="B23" s="19"/>
      <c r="C23" s="25"/>
      <c r="D23" s="25"/>
      <c r="E23" s="21">
        <f t="shared" si="13"/>
        <v>0</v>
      </c>
      <c r="F23" s="22"/>
      <c r="G23" s="23" t="str">
        <f t="shared" si="6"/>
        <v/>
      </c>
      <c r="H23" s="21" t="str">
        <f t="shared" si="7"/>
        <v/>
      </c>
      <c r="I23" s="24">
        <f t="shared" si="9"/>
        <v>0</v>
      </c>
      <c r="J23" s="24">
        <f t="shared" si="2"/>
        <v>0</v>
      </c>
      <c r="K23" s="24">
        <f t="shared" si="10"/>
        <v>0</v>
      </c>
      <c r="L23" s="24">
        <f t="shared" si="11"/>
        <v>0</v>
      </c>
      <c r="M23" s="24">
        <f t="shared" si="12"/>
        <v>0</v>
      </c>
    </row>
    <row r="24" spans="1:23" ht="34.5" customHeight="1" x14ac:dyDescent="0.4">
      <c r="A24" s="18"/>
      <c r="B24" s="33" t="s">
        <v>17</v>
      </c>
      <c r="C24" s="34">
        <f>SUM(C4:C23)</f>
        <v>0</v>
      </c>
      <c r="D24" s="34">
        <f>SUM(D4:D23)</f>
        <v>0</v>
      </c>
      <c r="E24" s="38"/>
      <c r="F24" s="39"/>
      <c r="G24" s="40"/>
      <c r="H24" s="34">
        <f t="shared" ref="H24:M24" si="14">SUM(H4:H23)</f>
        <v>0</v>
      </c>
      <c r="I24" s="34">
        <f t="shared" si="14"/>
        <v>0</v>
      </c>
      <c r="J24" s="34">
        <f t="shared" si="14"/>
        <v>0</v>
      </c>
      <c r="K24" s="34">
        <f t="shared" si="14"/>
        <v>0</v>
      </c>
      <c r="L24" s="34">
        <f t="shared" si="14"/>
        <v>0</v>
      </c>
      <c r="M24" s="34">
        <f t="shared" si="14"/>
        <v>0</v>
      </c>
    </row>
    <row r="25" spans="1:23" x14ac:dyDescent="0.4">
      <c r="B25" s="27" t="s">
        <v>19</v>
      </c>
      <c r="C25" s="28"/>
      <c r="D25" s="28"/>
      <c r="E25" s="28"/>
      <c r="I25" s="28"/>
      <c r="J25" s="28"/>
      <c r="K25" s="28"/>
      <c r="L25" s="28"/>
      <c r="M25" s="28"/>
    </row>
    <row r="26" spans="1:23" x14ac:dyDescent="0.4">
      <c r="B26" s="37" t="s">
        <v>30</v>
      </c>
      <c r="C26" s="1"/>
      <c r="D26" s="29"/>
      <c r="E26" s="29"/>
      <c r="I26" s="29"/>
    </row>
    <row r="27" spans="1:23" s="5" customFormat="1" x14ac:dyDescent="0.4">
      <c r="A27" s="26"/>
      <c r="B27" s="32" t="s">
        <v>18</v>
      </c>
      <c r="F27" s="4"/>
      <c r="G27" s="8"/>
      <c r="H27" s="3"/>
      <c r="I27" s="29"/>
      <c r="N27" s="1"/>
      <c r="O27" s="1"/>
      <c r="P27" s="1"/>
      <c r="Q27" s="1"/>
      <c r="R27" s="1"/>
      <c r="S27" s="1"/>
      <c r="T27" s="1"/>
      <c r="U27" s="1"/>
      <c r="V27" s="1"/>
      <c r="W27" s="1"/>
    </row>
  </sheetData>
  <autoFilter ref="A3:P27" xr:uid="{6CF2CD57-0A79-499F-A271-FD77593B3E4B}"/>
  <printOptions horizontalCentered="1"/>
  <pageMargins left="0" right="0" top="0.35433070866141736" bottom="0.27559055118110237" header="0.31496062992125984" footer="0.31496062992125984"/>
  <pageSetup paperSize="9" scale="70" fitToHeight="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FE82A-CEE6-4600-8617-14AF6C8EA105}">
  <dimension ref="A1:Y27"/>
  <sheetViews>
    <sheetView zoomScaleNormal="100" workbookViewId="0"/>
  </sheetViews>
  <sheetFormatPr defaultColWidth="9.125" defaultRowHeight="26.25" outlineLevelCol="1" x14ac:dyDescent="0.4"/>
  <cols>
    <col min="1" max="1" width="6" style="26" customWidth="1"/>
    <col min="2" max="2" width="30.5" style="26" customWidth="1"/>
    <col min="3" max="3" width="13.375" style="5" customWidth="1"/>
    <col min="4" max="4" width="13" style="5" customWidth="1"/>
    <col min="5" max="5" width="12.625" style="5" customWidth="1"/>
    <col min="6" max="6" width="12" style="4" customWidth="1"/>
    <col min="7" max="7" width="10.75" style="8" customWidth="1"/>
    <col min="8" max="8" width="14" style="3" customWidth="1"/>
    <col min="9" max="10" width="13.375" style="5" customWidth="1"/>
    <col min="11" max="11" width="15.125" style="5" customWidth="1"/>
    <col min="12" max="12" width="13.875" style="5" customWidth="1"/>
    <col min="13" max="13" width="13.375" style="5" hidden="1" customWidth="1" outlineLevel="1"/>
    <col min="14" max="14" width="12.375" style="5" hidden="1" customWidth="1" outlineLevel="1"/>
    <col min="15" max="15" width="12" style="5" customWidth="1" collapsed="1"/>
    <col min="16" max="16384" width="9.125" style="1"/>
  </cols>
  <sheetData>
    <row r="1" spans="1:15" s="5" customFormat="1" ht="21" x14ac:dyDescent="0.35">
      <c r="A1" s="26"/>
      <c r="C1" s="2" t="s">
        <v>20</v>
      </c>
      <c r="F1" s="4"/>
      <c r="G1" s="36" t="s">
        <v>23</v>
      </c>
      <c r="H1" s="35" t="s">
        <v>21</v>
      </c>
      <c r="O1" s="35"/>
    </row>
    <row r="2" spans="1:15" s="5" customFormat="1" ht="21" x14ac:dyDescent="0.35">
      <c r="A2" s="35"/>
      <c r="B2" s="41" t="s">
        <v>0</v>
      </c>
      <c r="C2" s="6">
        <v>242998</v>
      </c>
      <c r="D2" s="10"/>
      <c r="E2" s="10"/>
      <c r="F2" s="7"/>
      <c r="G2" s="36" t="s">
        <v>24</v>
      </c>
      <c r="H2" s="35" t="s">
        <v>39</v>
      </c>
      <c r="O2" s="35"/>
    </row>
    <row r="3" spans="1:15" s="17" customFormat="1" ht="63" x14ac:dyDescent="0.2">
      <c r="A3" s="11" t="s">
        <v>1</v>
      </c>
      <c r="B3" s="11" t="s">
        <v>45</v>
      </c>
      <c r="C3" s="42" t="s">
        <v>14</v>
      </c>
      <c r="D3" s="42" t="s">
        <v>35</v>
      </c>
      <c r="E3" s="42" t="s">
        <v>12</v>
      </c>
      <c r="F3" s="42" t="s">
        <v>4</v>
      </c>
      <c r="G3" s="42" t="s">
        <v>7</v>
      </c>
      <c r="H3" s="42" t="s">
        <v>8</v>
      </c>
      <c r="I3" s="43" t="s">
        <v>36</v>
      </c>
      <c r="J3" s="43" t="s">
        <v>37</v>
      </c>
      <c r="K3" s="43" t="s">
        <v>38</v>
      </c>
      <c r="L3" s="43" t="s">
        <v>15</v>
      </c>
      <c r="M3" s="11" t="s">
        <v>72</v>
      </c>
      <c r="N3" s="11" t="s">
        <v>73</v>
      </c>
      <c r="O3" s="11" t="s">
        <v>16</v>
      </c>
    </row>
    <row r="4" spans="1:15" x14ac:dyDescent="0.4">
      <c r="A4" s="18">
        <v>1</v>
      </c>
      <c r="B4" s="19" t="s">
        <v>26</v>
      </c>
      <c r="C4" s="25"/>
      <c r="D4" s="25"/>
      <c r="E4" s="21">
        <f t="shared" ref="E4:E13" si="0">ROUND(C4*1.5%,2)</f>
        <v>0</v>
      </c>
      <c r="F4" s="22"/>
      <c r="G4" s="23" t="str">
        <f>IF(ISBLANK(F4),"",DATEDIF(F4,$C$2,"m")+IF(DATEDIF(F4,$C$2,"md")&gt;0,1,0))</f>
        <v/>
      </c>
      <c r="H4" s="21" t="str">
        <f>IF(ISERROR(E4*G4),"",E4*G4)</f>
        <v/>
      </c>
      <c r="I4" s="24">
        <f t="shared" ref="I4:I13" si="1">MIN(H4,C4)</f>
        <v>0</v>
      </c>
      <c r="J4" s="24">
        <f>SUM(C4,D4,I4)</f>
        <v>0</v>
      </c>
      <c r="K4" s="24">
        <f>ROUND(J4*10%,2)</f>
        <v>0</v>
      </c>
      <c r="L4" s="24">
        <f>SUM(J4:K4)</f>
        <v>0</v>
      </c>
      <c r="M4" s="24">
        <f t="shared" ref="M4:M13" si="2">IF(L4&gt;=10000000,200000,L4*2%)</f>
        <v>0</v>
      </c>
      <c r="N4" s="24">
        <f t="shared" ref="N4:N13" si="3">IF(L4&gt;50000000,(L4-50000000)*0.1%,0)</f>
        <v>0</v>
      </c>
      <c r="O4" s="24">
        <f t="shared" ref="O4:O13" si="4">ROUNDDOWN(SUM(M4:N4),0)</f>
        <v>0</v>
      </c>
    </row>
    <row r="5" spans="1:15" x14ac:dyDescent="0.4">
      <c r="A5" s="18">
        <f>+A4+1</f>
        <v>2</v>
      </c>
      <c r="B5" s="19"/>
      <c r="C5" s="25"/>
      <c r="D5" s="25"/>
      <c r="E5" s="21">
        <f t="shared" si="0"/>
        <v>0</v>
      </c>
      <c r="F5" s="22"/>
      <c r="G5" s="23" t="str">
        <f t="shared" ref="G5:G23" si="5">IF(ISBLANK(F5),"",DATEDIF(F5,$C$2,"m")+IF(DATEDIF(F5,$C$2,"md")&gt;0,1,0))</f>
        <v/>
      </c>
      <c r="H5" s="21" t="str">
        <f t="shared" ref="H5:H23" si="6">IF(ISERROR(E5*G5),"",E5*G5)</f>
        <v/>
      </c>
      <c r="I5" s="24">
        <f t="shared" si="1"/>
        <v>0</v>
      </c>
      <c r="J5" s="24">
        <f t="shared" ref="J5:J23" si="7">SUM(C5,D5,I5)</f>
        <v>0</v>
      </c>
      <c r="K5" s="24">
        <f t="shared" ref="K5:K23" si="8">ROUND(J5*10%,2)</f>
        <v>0</v>
      </c>
      <c r="L5" s="24">
        <f t="shared" ref="L5:L23" si="9">SUM(C5,D5,I5)</f>
        <v>0</v>
      </c>
      <c r="M5" s="24">
        <f t="shared" si="2"/>
        <v>0</v>
      </c>
      <c r="N5" s="24">
        <f t="shared" si="3"/>
        <v>0</v>
      </c>
      <c r="O5" s="24">
        <f t="shared" si="4"/>
        <v>0</v>
      </c>
    </row>
    <row r="6" spans="1:15" x14ac:dyDescent="0.4">
      <c r="A6" s="18">
        <f t="shared" ref="A6:A23" si="10">+A5+1</f>
        <v>3</v>
      </c>
      <c r="B6" s="19"/>
      <c r="C6" s="25"/>
      <c r="D6" s="25"/>
      <c r="E6" s="21">
        <f t="shared" si="0"/>
        <v>0</v>
      </c>
      <c r="F6" s="22"/>
      <c r="G6" s="23" t="str">
        <f t="shared" si="5"/>
        <v/>
      </c>
      <c r="H6" s="21" t="str">
        <f t="shared" si="6"/>
        <v/>
      </c>
      <c r="I6" s="24">
        <f t="shared" si="1"/>
        <v>0</v>
      </c>
      <c r="J6" s="24">
        <f t="shared" si="7"/>
        <v>0</v>
      </c>
      <c r="K6" s="24">
        <f t="shared" si="8"/>
        <v>0</v>
      </c>
      <c r="L6" s="24">
        <f t="shared" si="9"/>
        <v>0</v>
      </c>
      <c r="M6" s="24">
        <f t="shared" si="2"/>
        <v>0</v>
      </c>
      <c r="N6" s="24">
        <f t="shared" si="3"/>
        <v>0</v>
      </c>
      <c r="O6" s="24">
        <f t="shared" si="4"/>
        <v>0</v>
      </c>
    </row>
    <row r="7" spans="1:15" x14ac:dyDescent="0.4">
      <c r="A7" s="18">
        <f t="shared" si="10"/>
        <v>4</v>
      </c>
      <c r="B7" s="19"/>
      <c r="C7" s="25"/>
      <c r="D7" s="25"/>
      <c r="E7" s="21">
        <f t="shared" si="0"/>
        <v>0</v>
      </c>
      <c r="F7" s="22"/>
      <c r="G7" s="23" t="str">
        <f t="shared" si="5"/>
        <v/>
      </c>
      <c r="H7" s="21" t="str">
        <f t="shared" si="6"/>
        <v/>
      </c>
      <c r="I7" s="24">
        <f t="shared" si="1"/>
        <v>0</v>
      </c>
      <c r="J7" s="24">
        <f t="shared" si="7"/>
        <v>0</v>
      </c>
      <c r="K7" s="24">
        <f t="shared" si="8"/>
        <v>0</v>
      </c>
      <c r="L7" s="24">
        <f t="shared" si="9"/>
        <v>0</v>
      </c>
      <c r="M7" s="24">
        <f t="shared" si="2"/>
        <v>0</v>
      </c>
      <c r="N7" s="24">
        <f t="shared" si="3"/>
        <v>0</v>
      </c>
      <c r="O7" s="24">
        <f t="shared" si="4"/>
        <v>0</v>
      </c>
    </row>
    <row r="8" spans="1:15" x14ac:dyDescent="0.4">
      <c r="A8" s="18">
        <f t="shared" si="10"/>
        <v>5</v>
      </c>
      <c r="B8" s="19"/>
      <c r="C8" s="25"/>
      <c r="D8" s="25"/>
      <c r="E8" s="21">
        <f t="shared" si="0"/>
        <v>0</v>
      </c>
      <c r="F8" s="22"/>
      <c r="G8" s="23" t="str">
        <f t="shared" si="5"/>
        <v/>
      </c>
      <c r="H8" s="21" t="str">
        <f t="shared" si="6"/>
        <v/>
      </c>
      <c r="I8" s="24">
        <f t="shared" si="1"/>
        <v>0</v>
      </c>
      <c r="J8" s="24">
        <f t="shared" si="7"/>
        <v>0</v>
      </c>
      <c r="K8" s="24">
        <f t="shared" si="8"/>
        <v>0</v>
      </c>
      <c r="L8" s="24">
        <f t="shared" si="9"/>
        <v>0</v>
      </c>
      <c r="M8" s="24">
        <f t="shared" si="2"/>
        <v>0</v>
      </c>
      <c r="N8" s="24">
        <f t="shared" si="3"/>
        <v>0</v>
      </c>
      <c r="O8" s="24">
        <f t="shared" si="4"/>
        <v>0</v>
      </c>
    </row>
    <row r="9" spans="1:15" x14ac:dyDescent="0.4">
      <c r="A9" s="18">
        <f t="shared" si="10"/>
        <v>6</v>
      </c>
      <c r="B9" s="19"/>
      <c r="C9" s="25"/>
      <c r="D9" s="25"/>
      <c r="E9" s="21">
        <f t="shared" si="0"/>
        <v>0</v>
      </c>
      <c r="F9" s="22"/>
      <c r="G9" s="23" t="str">
        <f t="shared" si="5"/>
        <v/>
      </c>
      <c r="H9" s="21" t="str">
        <f t="shared" si="6"/>
        <v/>
      </c>
      <c r="I9" s="24">
        <f t="shared" si="1"/>
        <v>0</v>
      </c>
      <c r="J9" s="24">
        <f t="shared" si="7"/>
        <v>0</v>
      </c>
      <c r="K9" s="24">
        <f t="shared" si="8"/>
        <v>0</v>
      </c>
      <c r="L9" s="24">
        <f t="shared" si="9"/>
        <v>0</v>
      </c>
      <c r="M9" s="24">
        <f t="shared" si="2"/>
        <v>0</v>
      </c>
      <c r="N9" s="24">
        <f t="shared" si="3"/>
        <v>0</v>
      </c>
      <c r="O9" s="24">
        <f t="shared" si="4"/>
        <v>0</v>
      </c>
    </row>
    <row r="10" spans="1:15" x14ac:dyDescent="0.4">
      <c r="A10" s="18">
        <f t="shared" si="10"/>
        <v>7</v>
      </c>
      <c r="B10" s="19"/>
      <c r="C10" s="25"/>
      <c r="D10" s="25"/>
      <c r="E10" s="21">
        <f t="shared" si="0"/>
        <v>0</v>
      </c>
      <c r="F10" s="22"/>
      <c r="G10" s="23" t="str">
        <f t="shared" si="5"/>
        <v/>
      </c>
      <c r="H10" s="21" t="str">
        <f t="shared" si="6"/>
        <v/>
      </c>
      <c r="I10" s="24">
        <f t="shared" si="1"/>
        <v>0</v>
      </c>
      <c r="J10" s="24">
        <f t="shared" si="7"/>
        <v>0</v>
      </c>
      <c r="K10" s="24">
        <f t="shared" si="8"/>
        <v>0</v>
      </c>
      <c r="L10" s="24">
        <f t="shared" si="9"/>
        <v>0</v>
      </c>
      <c r="M10" s="24">
        <f t="shared" si="2"/>
        <v>0</v>
      </c>
      <c r="N10" s="24">
        <f t="shared" si="3"/>
        <v>0</v>
      </c>
      <c r="O10" s="24">
        <f t="shared" si="4"/>
        <v>0</v>
      </c>
    </row>
    <row r="11" spans="1:15" x14ac:dyDescent="0.4">
      <c r="A11" s="18">
        <f t="shared" si="10"/>
        <v>8</v>
      </c>
      <c r="B11" s="19"/>
      <c r="C11" s="25"/>
      <c r="D11" s="25"/>
      <c r="E11" s="21">
        <f t="shared" si="0"/>
        <v>0</v>
      </c>
      <c r="F11" s="22"/>
      <c r="G11" s="23" t="str">
        <f t="shared" si="5"/>
        <v/>
      </c>
      <c r="H11" s="21" t="str">
        <f t="shared" si="6"/>
        <v/>
      </c>
      <c r="I11" s="24">
        <f t="shared" si="1"/>
        <v>0</v>
      </c>
      <c r="J11" s="24">
        <f t="shared" si="7"/>
        <v>0</v>
      </c>
      <c r="K11" s="24">
        <f t="shared" si="8"/>
        <v>0</v>
      </c>
      <c r="L11" s="24">
        <f t="shared" si="9"/>
        <v>0</v>
      </c>
      <c r="M11" s="24">
        <f t="shared" si="2"/>
        <v>0</v>
      </c>
      <c r="N11" s="24">
        <f t="shared" si="3"/>
        <v>0</v>
      </c>
      <c r="O11" s="24">
        <f t="shared" si="4"/>
        <v>0</v>
      </c>
    </row>
    <row r="12" spans="1:15" x14ac:dyDescent="0.4">
      <c r="A12" s="18">
        <f t="shared" si="10"/>
        <v>9</v>
      </c>
      <c r="B12" s="19"/>
      <c r="C12" s="25"/>
      <c r="D12" s="25"/>
      <c r="E12" s="21">
        <f t="shared" si="0"/>
        <v>0</v>
      </c>
      <c r="F12" s="22"/>
      <c r="G12" s="23" t="str">
        <f t="shared" si="5"/>
        <v/>
      </c>
      <c r="H12" s="21" t="str">
        <f t="shared" si="6"/>
        <v/>
      </c>
      <c r="I12" s="24">
        <f t="shared" si="1"/>
        <v>0</v>
      </c>
      <c r="J12" s="24">
        <f t="shared" si="7"/>
        <v>0</v>
      </c>
      <c r="K12" s="24">
        <f t="shared" si="8"/>
        <v>0</v>
      </c>
      <c r="L12" s="24">
        <f t="shared" si="9"/>
        <v>0</v>
      </c>
      <c r="M12" s="24">
        <f t="shared" si="2"/>
        <v>0</v>
      </c>
      <c r="N12" s="24">
        <f t="shared" si="3"/>
        <v>0</v>
      </c>
      <c r="O12" s="24">
        <f t="shared" si="4"/>
        <v>0</v>
      </c>
    </row>
    <row r="13" spans="1:15" x14ac:dyDescent="0.4">
      <c r="A13" s="18">
        <f t="shared" si="10"/>
        <v>10</v>
      </c>
      <c r="B13" s="19"/>
      <c r="C13" s="25"/>
      <c r="D13" s="25"/>
      <c r="E13" s="21">
        <f t="shared" si="0"/>
        <v>0</v>
      </c>
      <c r="F13" s="22"/>
      <c r="G13" s="23" t="str">
        <f t="shared" si="5"/>
        <v/>
      </c>
      <c r="H13" s="21" t="str">
        <f t="shared" si="6"/>
        <v/>
      </c>
      <c r="I13" s="24">
        <f t="shared" si="1"/>
        <v>0</v>
      </c>
      <c r="J13" s="24">
        <f t="shared" si="7"/>
        <v>0</v>
      </c>
      <c r="K13" s="24">
        <f t="shared" si="8"/>
        <v>0</v>
      </c>
      <c r="L13" s="24">
        <f t="shared" si="9"/>
        <v>0</v>
      </c>
      <c r="M13" s="24">
        <f t="shared" si="2"/>
        <v>0</v>
      </c>
      <c r="N13" s="24">
        <f t="shared" si="3"/>
        <v>0</v>
      </c>
      <c r="O13" s="24">
        <f t="shared" si="4"/>
        <v>0</v>
      </c>
    </row>
    <row r="14" spans="1:15" x14ac:dyDescent="0.4">
      <c r="A14" s="18">
        <f t="shared" si="10"/>
        <v>11</v>
      </c>
      <c r="B14" s="19"/>
      <c r="C14" s="25"/>
      <c r="D14" s="25"/>
      <c r="E14" s="21">
        <f>ROUND(C14*1.5%,2)</f>
        <v>0</v>
      </c>
      <c r="F14" s="22"/>
      <c r="G14" s="23" t="str">
        <f t="shared" si="5"/>
        <v/>
      </c>
      <c r="H14" s="21" t="str">
        <f t="shared" si="6"/>
        <v/>
      </c>
      <c r="I14" s="24">
        <f>MIN(H14,C14)</f>
        <v>0</v>
      </c>
      <c r="J14" s="24">
        <f t="shared" si="7"/>
        <v>0</v>
      </c>
      <c r="K14" s="24">
        <f t="shared" si="8"/>
        <v>0</v>
      </c>
      <c r="L14" s="24">
        <f t="shared" si="9"/>
        <v>0</v>
      </c>
      <c r="M14" s="24">
        <f>IF(L14&gt;=10000000,200000,L14*2%)</f>
        <v>0</v>
      </c>
      <c r="N14" s="24">
        <f>IF(L14&gt;50000000,(L14-50000000)*0.1%,0)</f>
        <v>0</v>
      </c>
      <c r="O14" s="24">
        <f>ROUNDDOWN(SUM(M14:N14),0)</f>
        <v>0</v>
      </c>
    </row>
    <row r="15" spans="1:15" x14ac:dyDescent="0.4">
      <c r="A15" s="18">
        <f t="shared" si="10"/>
        <v>12</v>
      </c>
      <c r="B15" s="19"/>
      <c r="C15" s="25"/>
      <c r="D15" s="25"/>
      <c r="E15" s="21">
        <f>ROUND(C15*1.5%,2)</f>
        <v>0</v>
      </c>
      <c r="F15" s="22"/>
      <c r="G15" s="23" t="str">
        <f t="shared" si="5"/>
        <v/>
      </c>
      <c r="H15" s="21" t="str">
        <f t="shared" si="6"/>
        <v/>
      </c>
      <c r="I15" s="24">
        <f t="shared" ref="I15:I23" si="11">MIN(H15,C15)</f>
        <v>0</v>
      </c>
      <c r="J15" s="24">
        <f t="shared" si="7"/>
        <v>0</v>
      </c>
      <c r="K15" s="24">
        <f t="shared" si="8"/>
        <v>0</v>
      </c>
      <c r="L15" s="24">
        <f t="shared" si="9"/>
        <v>0</v>
      </c>
      <c r="M15" s="24">
        <f t="shared" ref="M15:M23" si="12">IF(L15&gt;=10000000,200000,L15*2%)</f>
        <v>0</v>
      </c>
      <c r="N15" s="24">
        <f t="shared" ref="N15:N23" si="13">IF(L15&gt;50000000,(L15-50000000)*0.1%,0)</f>
        <v>0</v>
      </c>
      <c r="O15" s="24">
        <f t="shared" ref="O15:O23" si="14">ROUNDDOWN(SUM(M15:N15),0)</f>
        <v>0</v>
      </c>
    </row>
    <row r="16" spans="1:15" x14ac:dyDescent="0.4">
      <c r="A16" s="18">
        <f t="shared" si="10"/>
        <v>13</v>
      </c>
      <c r="B16" s="19"/>
      <c r="C16" s="25"/>
      <c r="D16" s="25"/>
      <c r="E16" s="21">
        <f t="shared" ref="E16:E23" si="15">ROUND(C16*1.5%,2)</f>
        <v>0</v>
      </c>
      <c r="F16" s="22"/>
      <c r="G16" s="23" t="str">
        <f t="shared" si="5"/>
        <v/>
      </c>
      <c r="H16" s="21" t="str">
        <f t="shared" si="6"/>
        <v/>
      </c>
      <c r="I16" s="24">
        <f t="shared" si="11"/>
        <v>0</v>
      </c>
      <c r="J16" s="24">
        <f t="shared" si="7"/>
        <v>0</v>
      </c>
      <c r="K16" s="24">
        <f t="shared" si="8"/>
        <v>0</v>
      </c>
      <c r="L16" s="24">
        <f t="shared" si="9"/>
        <v>0</v>
      </c>
      <c r="M16" s="24">
        <f t="shared" si="12"/>
        <v>0</v>
      </c>
      <c r="N16" s="24">
        <f t="shared" si="13"/>
        <v>0</v>
      </c>
      <c r="O16" s="24">
        <f t="shared" si="14"/>
        <v>0</v>
      </c>
    </row>
    <row r="17" spans="1:25" x14ac:dyDescent="0.4">
      <c r="A17" s="18">
        <f t="shared" si="10"/>
        <v>14</v>
      </c>
      <c r="B17" s="19"/>
      <c r="C17" s="25"/>
      <c r="D17" s="25"/>
      <c r="E17" s="21">
        <f t="shared" si="15"/>
        <v>0</v>
      </c>
      <c r="F17" s="22"/>
      <c r="G17" s="23" t="str">
        <f t="shared" si="5"/>
        <v/>
      </c>
      <c r="H17" s="21" t="str">
        <f t="shared" si="6"/>
        <v/>
      </c>
      <c r="I17" s="24">
        <f t="shared" si="11"/>
        <v>0</v>
      </c>
      <c r="J17" s="24">
        <f t="shared" si="7"/>
        <v>0</v>
      </c>
      <c r="K17" s="24">
        <f t="shared" si="8"/>
        <v>0</v>
      </c>
      <c r="L17" s="24">
        <f t="shared" si="9"/>
        <v>0</v>
      </c>
      <c r="M17" s="24">
        <f t="shared" si="12"/>
        <v>0</v>
      </c>
      <c r="N17" s="24">
        <f t="shared" si="13"/>
        <v>0</v>
      </c>
      <c r="O17" s="24">
        <f t="shared" si="14"/>
        <v>0</v>
      </c>
    </row>
    <row r="18" spans="1:25" x14ac:dyDescent="0.4">
      <c r="A18" s="18">
        <f t="shared" si="10"/>
        <v>15</v>
      </c>
      <c r="B18" s="19"/>
      <c r="C18" s="25"/>
      <c r="D18" s="25"/>
      <c r="E18" s="21">
        <f t="shared" si="15"/>
        <v>0</v>
      </c>
      <c r="F18" s="22"/>
      <c r="G18" s="23" t="str">
        <f>IF(ISBLANK(F18),"",DATEDIF(F18,$C$2,"m")+IF(DATEDIF(F18,$C$2,"md")&gt;0,1,0))</f>
        <v/>
      </c>
      <c r="H18" s="21" t="str">
        <f t="shared" si="6"/>
        <v/>
      </c>
      <c r="I18" s="24">
        <f t="shared" si="11"/>
        <v>0</v>
      </c>
      <c r="J18" s="24">
        <f t="shared" si="7"/>
        <v>0</v>
      </c>
      <c r="K18" s="24">
        <f t="shared" si="8"/>
        <v>0</v>
      </c>
      <c r="L18" s="24">
        <f t="shared" si="9"/>
        <v>0</v>
      </c>
      <c r="M18" s="24">
        <f t="shared" si="12"/>
        <v>0</v>
      </c>
      <c r="N18" s="24">
        <f t="shared" si="13"/>
        <v>0</v>
      </c>
      <c r="O18" s="24">
        <f t="shared" si="14"/>
        <v>0</v>
      </c>
    </row>
    <row r="19" spans="1:25" x14ac:dyDescent="0.4">
      <c r="A19" s="18">
        <f t="shared" si="10"/>
        <v>16</v>
      </c>
      <c r="B19" s="19"/>
      <c r="C19" s="25"/>
      <c r="D19" s="25"/>
      <c r="E19" s="21">
        <f t="shared" si="15"/>
        <v>0</v>
      </c>
      <c r="F19" s="22"/>
      <c r="G19" s="23" t="str">
        <f t="shared" si="5"/>
        <v/>
      </c>
      <c r="H19" s="21" t="str">
        <f t="shared" si="6"/>
        <v/>
      </c>
      <c r="I19" s="24">
        <f t="shared" si="11"/>
        <v>0</v>
      </c>
      <c r="J19" s="24">
        <f t="shared" si="7"/>
        <v>0</v>
      </c>
      <c r="K19" s="24">
        <f t="shared" si="8"/>
        <v>0</v>
      </c>
      <c r="L19" s="24">
        <f t="shared" si="9"/>
        <v>0</v>
      </c>
      <c r="M19" s="24">
        <f t="shared" si="12"/>
        <v>0</v>
      </c>
      <c r="N19" s="24">
        <f t="shared" si="13"/>
        <v>0</v>
      </c>
      <c r="O19" s="24">
        <f t="shared" si="14"/>
        <v>0</v>
      </c>
    </row>
    <row r="20" spans="1:25" x14ac:dyDescent="0.4">
      <c r="A20" s="18">
        <f t="shared" si="10"/>
        <v>17</v>
      </c>
      <c r="B20" s="19"/>
      <c r="C20" s="25"/>
      <c r="D20" s="25"/>
      <c r="E20" s="21">
        <f t="shared" si="15"/>
        <v>0</v>
      </c>
      <c r="F20" s="22"/>
      <c r="G20" s="23" t="str">
        <f t="shared" si="5"/>
        <v/>
      </c>
      <c r="H20" s="21" t="str">
        <f t="shared" si="6"/>
        <v/>
      </c>
      <c r="I20" s="24">
        <f t="shared" si="11"/>
        <v>0</v>
      </c>
      <c r="J20" s="24">
        <f t="shared" si="7"/>
        <v>0</v>
      </c>
      <c r="K20" s="24">
        <f t="shared" si="8"/>
        <v>0</v>
      </c>
      <c r="L20" s="24">
        <f t="shared" si="9"/>
        <v>0</v>
      </c>
      <c r="M20" s="24">
        <f t="shared" si="12"/>
        <v>0</v>
      </c>
      <c r="N20" s="24">
        <f t="shared" si="13"/>
        <v>0</v>
      </c>
      <c r="O20" s="24">
        <f t="shared" si="14"/>
        <v>0</v>
      </c>
    </row>
    <row r="21" spans="1:25" x14ac:dyDescent="0.4">
      <c r="A21" s="18">
        <f t="shared" si="10"/>
        <v>18</v>
      </c>
      <c r="B21" s="19"/>
      <c r="C21" s="25"/>
      <c r="D21" s="25"/>
      <c r="E21" s="21">
        <f t="shared" si="15"/>
        <v>0</v>
      </c>
      <c r="F21" s="22"/>
      <c r="G21" s="23" t="str">
        <f t="shared" si="5"/>
        <v/>
      </c>
      <c r="H21" s="21" t="str">
        <f t="shared" si="6"/>
        <v/>
      </c>
      <c r="I21" s="24">
        <f t="shared" si="11"/>
        <v>0</v>
      </c>
      <c r="J21" s="24">
        <f t="shared" si="7"/>
        <v>0</v>
      </c>
      <c r="K21" s="24">
        <f t="shared" si="8"/>
        <v>0</v>
      </c>
      <c r="L21" s="24">
        <f t="shared" si="9"/>
        <v>0</v>
      </c>
      <c r="M21" s="24">
        <f t="shared" si="12"/>
        <v>0</v>
      </c>
      <c r="N21" s="24">
        <f t="shared" si="13"/>
        <v>0</v>
      </c>
      <c r="O21" s="24">
        <f t="shared" si="14"/>
        <v>0</v>
      </c>
    </row>
    <row r="22" spans="1:25" x14ac:dyDescent="0.4">
      <c r="A22" s="18">
        <f t="shared" si="10"/>
        <v>19</v>
      </c>
      <c r="B22" s="19"/>
      <c r="C22" s="25"/>
      <c r="D22" s="25"/>
      <c r="E22" s="21">
        <f t="shared" si="15"/>
        <v>0</v>
      </c>
      <c r="F22" s="22"/>
      <c r="G22" s="23" t="str">
        <f t="shared" si="5"/>
        <v/>
      </c>
      <c r="H22" s="21" t="str">
        <f t="shared" si="6"/>
        <v/>
      </c>
      <c r="I22" s="24">
        <f t="shared" si="11"/>
        <v>0</v>
      </c>
      <c r="J22" s="24">
        <f t="shared" si="7"/>
        <v>0</v>
      </c>
      <c r="K22" s="24">
        <f t="shared" si="8"/>
        <v>0</v>
      </c>
      <c r="L22" s="24">
        <f t="shared" si="9"/>
        <v>0</v>
      </c>
      <c r="M22" s="24">
        <f t="shared" si="12"/>
        <v>0</v>
      </c>
      <c r="N22" s="24">
        <f t="shared" si="13"/>
        <v>0</v>
      </c>
      <c r="O22" s="24">
        <f t="shared" si="14"/>
        <v>0</v>
      </c>
    </row>
    <row r="23" spans="1:25" x14ac:dyDescent="0.4">
      <c r="A23" s="18">
        <f t="shared" si="10"/>
        <v>20</v>
      </c>
      <c r="B23" s="19"/>
      <c r="C23" s="25"/>
      <c r="D23" s="25"/>
      <c r="E23" s="21">
        <f t="shared" si="15"/>
        <v>0</v>
      </c>
      <c r="F23" s="22"/>
      <c r="G23" s="23" t="str">
        <f t="shared" si="5"/>
        <v/>
      </c>
      <c r="H23" s="21" t="str">
        <f t="shared" si="6"/>
        <v/>
      </c>
      <c r="I23" s="24">
        <f t="shared" si="11"/>
        <v>0</v>
      </c>
      <c r="J23" s="24">
        <f t="shared" si="7"/>
        <v>0</v>
      </c>
      <c r="K23" s="24">
        <f t="shared" si="8"/>
        <v>0</v>
      </c>
      <c r="L23" s="24">
        <f t="shared" si="9"/>
        <v>0</v>
      </c>
      <c r="M23" s="24">
        <f t="shared" si="12"/>
        <v>0</v>
      </c>
      <c r="N23" s="24">
        <f t="shared" si="13"/>
        <v>0</v>
      </c>
      <c r="O23" s="24">
        <f t="shared" si="14"/>
        <v>0</v>
      </c>
    </row>
    <row r="24" spans="1:25" ht="34.5" customHeight="1" x14ac:dyDescent="0.4">
      <c r="A24" s="18"/>
      <c r="B24" s="33" t="s">
        <v>17</v>
      </c>
      <c r="C24" s="34">
        <f>SUM(C4:C23)</f>
        <v>0</v>
      </c>
      <c r="D24" s="34">
        <f>SUM(D4:D23)</f>
        <v>0</v>
      </c>
      <c r="E24" s="38"/>
      <c r="F24" s="39"/>
      <c r="G24" s="40"/>
      <c r="H24" s="40"/>
      <c r="I24" s="34">
        <f t="shared" ref="I24" si="16">SUM(I4:I23)</f>
        <v>0</v>
      </c>
      <c r="J24" s="34">
        <f t="shared" ref="J24" si="17">SUM(J4:J23)</f>
        <v>0</v>
      </c>
      <c r="K24" s="34">
        <f t="shared" ref="K24:O24" si="18">SUM(K4:K23)</f>
        <v>0</v>
      </c>
      <c r="L24" s="34">
        <f t="shared" si="18"/>
        <v>0</v>
      </c>
      <c r="M24" s="34">
        <f t="shared" si="18"/>
        <v>0</v>
      </c>
      <c r="N24" s="34">
        <f t="shared" si="18"/>
        <v>0</v>
      </c>
      <c r="O24" s="34">
        <f t="shared" si="18"/>
        <v>0</v>
      </c>
    </row>
    <row r="25" spans="1:25" x14ac:dyDescent="0.4">
      <c r="B25" s="27" t="s">
        <v>19</v>
      </c>
      <c r="C25" s="28"/>
      <c r="D25" s="28"/>
      <c r="E25" s="28"/>
      <c r="I25" s="28"/>
      <c r="J25" s="28"/>
      <c r="K25" s="28"/>
      <c r="L25" s="28"/>
      <c r="M25" s="28"/>
      <c r="N25" s="28"/>
      <c r="O25" s="28"/>
    </row>
    <row r="26" spans="1:25" x14ac:dyDescent="0.4">
      <c r="B26" s="37" t="s">
        <v>30</v>
      </c>
      <c r="C26" s="29"/>
      <c r="D26" s="29"/>
      <c r="E26" s="29"/>
      <c r="I26" s="29"/>
      <c r="J26" s="29"/>
      <c r="K26" s="29"/>
    </row>
    <row r="27" spans="1:25" s="5" customFormat="1" x14ac:dyDescent="0.4">
      <c r="A27" s="26"/>
      <c r="B27" s="32" t="s">
        <v>18</v>
      </c>
      <c r="F27" s="4"/>
      <c r="G27" s="8"/>
      <c r="H27" s="3"/>
      <c r="I27" s="29"/>
      <c r="J27" s="29"/>
      <c r="K27" s="29"/>
      <c r="P27" s="1"/>
      <c r="Q27" s="1"/>
      <c r="R27" s="1"/>
      <c r="S27" s="1"/>
      <c r="T27" s="1"/>
      <c r="U27" s="1"/>
      <c r="V27" s="1"/>
      <c r="W27" s="1"/>
      <c r="X27" s="1"/>
      <c r="Y27" s="1"/>
    </row>
  </sheetData>
  <autoFilter ref="A3:R27" xr:uid="{6CF2CD57-0A79-499F-A271-FD77593B3E4B}"/>
  <printOptions horizontalCentered="1"/>
  <pageMargins left="0" right="0" top="0.35433070866141736" bottom="0.27559055118110237" header="0.31496062992125984" footer="0.31496062992125984"/>
  <pageSetup paperSize="9" scale="70" fitToHeight="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A8E52-44C7-40CF-A01A-5FC4E880455A}">
  <dimension ref="A1:X27"/>
  <sheetViews>
    <sheetView zoomScaleNormal="100" workbookViewId="0"/>
  </sheetViews>
  <sheetFormatPr defaultColWidth="9.125" defaultRowHeight="26.25" outlineLevelCol="1" x14ac:dyDescent="0.4"/>
  <cols>
    <col min="1" max="1" width="6" style="26" customWidth="1"/>
    <col min="2" max="2" width="30.5" style="26" customWidth="1"/>
    <col min="3" max="3" width="14.5" style="3" customWidth="1"/>
    <col min="4" max="4" width="13.5" style="3" customWidth="1"/>
    <col min="5" max="5" width="11.875" style="3" customWidth="1"/>
    <col min="6" max="6" width="12" style="4" customWidth="1"/>
    <col min="7" max="7" width="10.75" style="4" customWidth="1"/>
    <col min="8" max="8" width="13" style="3" customWidth="1"/>
    <col min="9" max="9" width="10.75" style="8" customWidth="1"/>
    <col min="10" max="10" width="14" style="3" customWidth="1"/>
    <col min="11" max="11" width="13.375" style="5" bestFit="1" customWidth="1"/>
    <col min="12" max="12" width="14.375" style="5" bestFit="1" customWidth="1"/>
    <col min="13" max="13" width="12.625" style="5" customWidth="1"/>
    <col min="14" max="14" width="13" style="5" customWidth="1"/>
    <col min="15" max="15" width="12.625" style="5" customWidth="1"/>
    <col min="16" max="16" width="12" style="5" customWidth="1"/>
    <col min="17" max="17" width="10.75" style="5" customWidth="1"/>
    <col min="18" max="18" width="13.25" style="5" customWidth="1"/>
    <col min="19" max="19" width="13.375" style="5" customWidth="1"/>
    <col min="20" max="20" width="13.875" style="5" customWidth="1"/>
    <col min="21" max="21" width="14.75" style="5" customWidth="1"/>
    <col min="22" max="22" width="13.375" style="5" hidden="1" customWidth="1" outlineLevel="1"/>
    <col min="23" max="23" width="12.375" style="5" hidden="1" customWidth="1" outlineLevel="1"/>
    <col min="24" max="24" width="12" style="5" customWidth="1" collapsed="1"/>
    <col min="25" max="16384" width="9.125" style="1"/>
  </cols>
  <sheetData>
    <row r="1" spans="1:24" x14ac:dyDescent="0.4">
      <c r="A1" s="1"/>
      <c r="C1" s="2" t="s">
        <v>20</v>
      </c>
      <c r="G1" s="36" t="s">
        <v>23</v>
      </c>
      <c r="H1" s="35" t="s">
        <v>21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X1" s="31"/>
    </row>
    <row r="2" spans="1:24" x14ac:dyDescent="0.4">
      <c r="A2" s="2"/>
      <c r="B2" s="41" t="s">
        <v>0</v>
      </c>
      <c r="C2" s="6">
        <v>242998</v>
      </c>
      <c r="F2" s="7"/>
      <c r="G2" s="36" t="s">
        <v>24</v>
      </c>
      <c r="H2" s="35" t="s">
        <v>50</v>
      </c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4" s="17" customFormat="1" ht="63" x14ac:dyDescent="0.2">
      <c r="A3" s="11" t="s">
        <v>1</v>
      </c>
      <c r="B3" s="11" t="s">
        <v>46</v>
      </c>
      <c r="C3" s="12" t="s">
        <v>2</v>
      </c>
      <c r="D3" s="12" t="s">
        <v>41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42</v>
      </c>
      <c r="L3" s="13" t="s">
        <v>9</v>
      </c>
      <c r="M3" s="14" t="s">
        <v>10</v>
      </c>
      <c r="N3" s="14" t="s">
        <v>11</v>
      </c>
      <c r="O3" s="14" t="s">
        <v>12</v>
      </c>
      <c r="P3" s="14" t="s">
        <v>4</v>
      </c>
      <c r="Q3" s="14" t="s">
        <v>7</v>
      </c>
      <c r="R3" s="14" t="s">
        <v>8</v>
      </c>
      <c r="S3" s="15" t="s">
        <v>25</v>
      </c>
      <c r="T3" s="15" t="s">
        <v>13</v>
      </c>
      <c r="U3" s="46" t="s">
        <v>47</v>
      </c>
      <c r="V3" s="11" t="s">
        <v>72</v>
      </c>
      <c r="W3" s="11" t="s">
        <v>73</v>
      </c>
      <c r="X3" s="11" t="s">
        <v>16</v>
      </c>
    </row>
    <row r="4" spans="1:24" x14ac:dyDescent="0.4">
      <c r="A4" s="18">
        <v>1</v>
      </c>
      <c r="B4" s="19"/>
      <c r="C4" s="25"/>
      <c r="D4" s="20"/>
      <c r="E4" s="21">
        <f t="shared" ref="E4:E13" si="0">ROUND(C4*1%,2)</f>
        <v>0</v>
      </c>
      <c r="F4" s="22"/>
      <c r="G4" s="30" t="str">
        <f>IF(ISBLANK(F4),"",DATEDIF(F4,241378,"m")+IF(DATEDIF(F4,241378,"md")&gt;0,1,0))</f>
        <v/>
      </c>
      <c r="H4" s="21" t="str">
        <f>IF(ISERROR(E4*G4),"",E4*G4)</f>
        <v/>
      </c>
      <c r="I4" s="23" t="str">
        <f>IF(ISBLANK(F4),"",DATEDIF(F4,$C$2,"m")+IF(DATEDIF(F4,$C$2,"md")&gt;0,1,0))</f>
        <v/>
      </c>
      <c r="J4" s="21" t="str">
        <f>IF(ISERROR(E4*I4),"",E4*I4)</f>
        <v/>
      </c>
      <c r="K4" s="24">
        <f t="shared" ref="K4:K23" si="1">IF(F4&gt;241378,J4,IF(H4&gt;C4,H4,MIN(C4,J4)))</f>
        <v>0</v>
      </c>
      <c r="L4" s="24">
        <f>SUM(C4,D4,K4)</f>
        <v>0</v>
      </c>
      <c r="M4" s="25">
        <v>1000000</v>
      </c>
      <c r="N4" s="25"/>
      <c r="O4" s="21">
        <f t="shared" ref="O4:O23" si="2">ROUND(M4*1.5%,2)</f>
        <v>15000</v>
      </c>
      <c r="P4" s="22">
        <v>242632</v>
      </c>
      <c r="Q4" s="23">
        <f>IF(ISBLANK(P4),"",DATEDIF(P4,$C$2,"m")+IF(DATEDIF(P4,$C$2,"md")&gt;0,1,0))</f>
        <v>13</v>
      </c>
      <c r="R4" s="21">
        <f>IF(ISERROR(O4*Q4),"",O4*Q4)</f>
        <v>195000</v>
      </c>
      <c r="S4" s="24">
        <f t="shared" ref="S4" si="3">MIN(R4,M4)</f>
        <v>195000</v>
      </c>
      <c r="T4" s="24">
        <f>SUM(M4,N4,S4)</f>
        <v>1195000</v>
      </c>
      <c r="U4" s="24">
        <f>SUM(L4,T4)</f>
        <v>1195000</v>
      </c>
      <c r="V4" s="24">
        <f>IF(U4&gt;=10000000,200000,U4*2%)</f>
        <v>23900</v>
      </c>
      <c r="W4" s="24">
        <f>IF(U4&gt;50000000,(U4-50000000)*0.1%,0)</f>
        <v>0</v>
      </c>
      <c r="X4" s="24">
        <f t="shared" ref="X4" si="4">ROUNDDOWN(SUM(V4:W4),0)</f>
        <v>23900</v>
      </c>
    </row>
    <row r="5" spans="1:24" x14ac:dyDescent="0.4">
      <c r="A5" s="18">
        <f>+A4+1</f>
        <v>2</v>
      </c>
      <c r="B5" s="19"/>
      <c r="C5" s="25"/>
      <c r="D5" s="20"/>
      <c r="E5" s="21">
        <f t="shared" si="0"/>
        <v>0</v>
      </c>
      <c r="F5" s="22"/>
      <c r="G5" s="30" t="str">
        <f t="shared" ref="G5:G23" si="5">IF(ISBLANK(F5),"",DATEDIF(F5,241378,"m")+IF(DATEDIF(F5,241378,"md")&gt;0,1,0))</f>
        <v/>
      </c>
      <c r="H5" s="21" t="str">
        <f t="shared" ref="H5:H23" si="6">IF(ISERROR(E5*G5),"",E5*G5)</f>
        <v/>
      </c>
      <c r="I5" s="23" t="str">
        <f t="shared" ref="I5:I23" si="7">IF(ISBLANK(F5),"",DATEDIF(F5,$C$2,"m")+IF(DATEDIF(F5,$C$2,"md")&gt;0,1,0))</f>
        <v/>
      </c>
      <c r="J5" s="21" t="str">
        <f t="shared" ref="J5:J23" si="8">IF(ISERROR(E5*I5),"",E5*I5)</f>
        <v/>
      </c>
      <c r="K5" s="24">
        <f t="shared" si="1"/>
        <v>0</v>
      </c>
      <c r="L5" s="24">
        <f t="shared" ref="L5:L13" si="9">SUM(C5,D5,K5)</f>
        <v>0</v>
      </c>
      <c r="M5" s="25"/>
      <c r="N5" s="25"/>
      <c r="O5" s="21">
        <f t="shared" si="2"/>
        <v>0</v>
      </c>
      <c r="P5" s="22"/>
      <c r="Q5" s="23" t="str">
        <f t="shared" ref="Q5:Q23" si="10">IF(ISBLANK(P5),"",DATEDIF(P5,$C$2,"m")+IF(DATEDIF(P5,$C$2,"md")&gt;0,1,0))</f>
        <v/>
      </c>
      <c r="R5" s="21" t="str">
        <f t="shared" ref="R5:R23" si="11">IF(ISERROR(O5*Q5),"",O5*Q5)</f>
        <v/>
      </c>
      <c r="S5" s="24">
        <f t="shared" ref="S5:S23" si="12">MIN(R5,M5)</f>
        <v>0</v>
      </c>
      <c r="T5" s="24">
        <f t="shared" ref="T5:T23" si="13">SUM(M5,N5,S5)</f>
        <v>0</v>
      </c>
      <c r="U5" s="24">
        <f t="shared" ref="U5:U23" si="14">SUM(L5,T5)</f>
        <v>0</v>
      </c>
      <c r="V5" s="24">
        <f t="shared" ref="V5:V23" si="15">IF(L5&gt;=10000000,200000,L5*2%)</f>
        <v>0</v>
      </c>
      <c r="W5" s="24">
        <f t="shared" ref="W5:W23" si="16">IF(L5&gt;50000000,(L5-50000000)*0.1%,0)</f>
        <v>0</v>
      </c>
      <c r="X5" s="24">
        <f t="shared" ref="X5:X23" si="17">ROUNDDOWN(SUM(V5:W5),0)</f>
        <v>0</v>
      </c>
    </row>
    <row r="6" spans="1:24" x14ac:dyDescent="0.4">
      <c r="A6" s="18">
        <f t="shared" ref="A6:A23" si="18">+A5+1</f>
        <v>3</v>
      </c>
      <c r="B6" s="19"/>
      <c r="C6" s="25"/>
      <c r="D6" s="20"/>
      <c r="E6" s="21">
        <f t="shared" si="0"/>
        <v>0</v>
      </c>
      <c r="F6" s="22"/>
      <c r="G6" s="30" t="str">
        <f t="shared" si="5"/>
        <v/>
      </c>
      <c r="H6" s="21" t="str">
        <f t="shared" si="6"/>
        <v/>
      </c>
      <c r="I6" s="23" t="str">
        <f t="shared" si="7"/>
        <v/>
      </c>
      <c r="J6" s="21" t="str">
        <f t="shared" si="8"/>
        <v/>
      </c>
      <c r="K6" s="24">
        <f t="shared" si="1"/>
        <v>0</v>
      </c>
      <c r="L6" s="24">
        <f t="shared" si="9"/>
        <v>0</v>
      </c>
      <c r="M6" s="25"/>
      <c r="N6" s="25"/>
      <c r="O6" s="21">
        <f t="shared" si="2"/>
        <v>0</v>
      </c>
      <c r="P6" s="22"/>
      <c r="Q6" s="23" t="str">
        <f t="shared" si="10"/>
        <v/>
      </c>
      <c r="R6" s="21" t="str">
        <f t="shared" si="11"/>
        <v/>
      </c>
      <c r="S6" s="24">
        <f t="shared" si="12"/>
        <v>0</v>
      </c>
      <c r="T6" s="24">
        <f t="shared" si="13"/>
        <v>0</v>
      </c>
      <c r="U6" s="24">
        <f t="shared" si="14"/>
        <v>0</v>
      </c>
      <c r="V6" s="24">
        <f t="shared" si="15"/>
        <v>0</v>
      </c>
      <c r="W6" s="24">
        <f t="shared" si="16"/>
        <v>0</v>
      </c>
      <c r="X6" s="24">
        <f t="shared" si="17"/>
        <v>0</v>
      </c>
    </row>
    <row r="7" spans="1:24" x14ac:dyDescent="0.4">
      <c r="A7" s="18">
        <f t="shared" si="18"/>
        <v>4</v>
      </c>
      <c r="B7" s="19"/>
      <c r="C7" s="25"/>
      <c r="D7" s="20"/>
      <c r="E7" s="21">
        <f t="shared" si="0"/>
        <v>0</v>
      </c>
      <c r="F7" s="22"/>
      <c r="G7" s="30" t="str">
        <f t="shared" si="5"/>
        <v/>
      </c>
      <c r="H7" s="21" t="str">
        <f t="shared" si="6"/>
        <v/>
      </c>
      <c r="I7" s="23" t="str">
        <f t="shared" si="7"/>
        <v/>
      </c>
      <c r="J7" s="21" t="str">
        <f t="shared" si="8"/>
        <v/>
      </c>
      <c r="K7" s="24">
        <f t="shared" si="1"/>
        <v>0</v>
      </c>
      <c r="L7" s="24">
        <f t="shared" si="9"/>
        <v>0</v>
      </c>
      <c r="M7" s="25"/>
      <c r="N7" s="25"/>
      <c r="O7" s="21">
        <f t="shared" si="2"/>
        <v>0</v>
      </c>
      <c r="P7" s="22"/>
      <c r="Q7" s="23" t="str">
        <f t="shared" si="10"/>
        <v/>
      </c>
      <c r="R7" s="21" t="str">
        <f t="shared" si="11"/>
        <v/>
      </c>
      <c r="S7" s="24">
        <f t="shared" si="12"/>
        <v>0</v>
      </c>
      <c r="T7" s="24">
        <f t="shared" si="13"/>
        <v>0</v>
      </c>
      <c r="U7" s="24">
        <f t="shared" si="14"/>
        <v>0</v>
      </c>
      <c r="V7" s="24">
        <f t="shared" si="15"/>
        <v>0</v>
      </c>
      <c r="W7" s="24">
        <f t="shared" si="16"/>
        <v>0</v>
      </c>
      <c r="X7" s="24">
        <f t="shared" si="17"/>
        <v>0</v>
      </c>
    </row>
    <row r="8" spans="1:24" x14ac:dyDescent="0.4">
      <c r="A8" s="18">
        <f t="shared" si="18"/>
        <v>5</v>
      </c>
      <c r="B8" s="19"/>
      <c r="C8" s="25"/>
      <c r="D8" s="20"/>
      <c r="E8" s="21">
        <f t="shared" si="0"/>
        <v>0</v>
      </c>
      <c r="F8" s="22"/>
      <c r="G8" s="30" t="str">
        <f t="shared" si="5"/>
        <v/>
      </c>
      <c r="H8" s="21" t="str">
        <f t="shared" si="6"/>
        <v/>
      </c>
      <c r="I8" s="23" t="str">
        <f t="shared" si="7"/>
        <v/>
      </c>
      <c r="J8" s="21" t="str">
        <f t="shared" si="8"/>
        <v/>
      </c>
      <c r="K8" s="24">
        <f t="shared" si="1"/>
        <v>0</v>
      </c>
      <c r="L8" s="24">
        <f t="shared" si="9"/>
        <v>0</v>
      </c>
      <c r="M8" s="25"/>
      <c r="N8" s="25"/>
      <c r="O8" s="21">
        <f t="shared" si="2"/>
        <v>0</v>
      </c>
      <c r="P8" s="22"/>
      <c r="Q8" s="23" t="str">
        <f t="shared" si="10"/>
        <v/>
      </c>
      <c r="R8" s="21" t="str">
        <f t="shared" si="11"/>
        <v/>
      </c>
      <c r="S8" s="24">
        <f t="shared" si="12"/>
        <v>0</v>
      </c>
      <c r="T8" s="24">
        <f t="shared" si="13"/>
        <v>0</v>
      </c>
      <c r="U8" s="24">
        <f t="shared" si="14"/>
        <v>0</v>
      </c>
      <c r="V8" s="24">
        <f t="shared" si="15"/>
        <v>0</v>
      </c>
      <c r="W8" s="24">
        <f t="shared" si="16"/>
        <v>0</v>
      </c>
      <c r="X8" s="24">
        <f t="shared" si="17"/>
        <v>0</v>
      </c>
    </row>
    <row r="9" spans="1:24" x14ac:dyDescent="0.4">
      <c r="A9" s="18">
        <f t="shared" si="18"/>
        <v>6</v>
      </c>
      <c r="B9" s="19"/>
      <c r="C9" s="25"/>
      <c r="D9" s="20"/>
      <c r="E9" s="21">
        <f t="shared" si="0"/>
        <v>0</v>
      </c>
      <c r="F9" s="22"/>
      <c r="G9" s="30" t="str">
        <f t="shared" si="5"/>
        <v/>
      </c>
      <c r="H9" s="21" t="str">
        <f t="shared" si="6"/>
        <v/>
      </c>
      <c r="I9" s="23" t="str">
        <f t="shared" si="7"/>
        <v/>
      </c>
      <c r="J9" s="21" t="str">
        <f t="shared" si="8"/>
        <v/>
      </c>
      <c r="K9" s="24">
        <f t="shared" si="1"/>
        <v>0</v>
      </c>
      <c r="L9" s="24">
        <f>SUM(C9,D9,K9)</f>
        <v>0</v>
      </c>
      <c r="M9" s="25"/>
      <c r="N9" s="25"/>
      <c r="O9" s="21">
        <f t="shared" si="2"/>
        <v>0</v>
      </c>
      <c r="P9" s="22"/>
      <c r="Q9" s="23" t="str">
        <f t="shared" si="10"/>
        <v/>
      </c>
      <c r="R9" s="21" t="str">
        <f t="shared" si="11"/>
        <v/>
      </c>
      <c r="S9" s="24">
        <f t="shared" si="12"/>
        <v>0</v>
      </c>
      <c r="T9" s="24">
        <f t="shared" si="13"/>
        <v>0</v>
      </c>
      <c r="U9" s="24">
        <f t="shared" si="14"/>
        <v>0</v>
      </c>
      <c r="V9" s="24">
        <f t="shared" si="15"/>
        <v>0</v>
      </c>
      <c r="W9" s="24">
        <f t="shared" si="16"/>
        <v>0</v>
      </c>
      <c r="X9" s="24">
        <f t="shared" si="17"/>
        <v>0</v>
      </c>
    </row>
    <row r="10" spans="1:24" x14ac:dyDescent="0.4">
      <c r="A10" s="18">
        <f t="shared" si="18"/>
        <v>7</v>
      </c>
      <c r="B10" s="19"/>
      <c r="C10" s="25"/>
      <c r="D10" s="20"/>
      <c r="E10" s="21">
        <f t="shared" si="0"/>
        <v>0</v>
      </c>
      <c r="F10" s="22"/>
      <c r="G10" s="30" t="str">
        <f>IF(ISBLANK(F10),"",DATEDIF(F10,241378,"m")+IF(DATEDIF(F10,241378,"md")&gt;0,1,0))</f>
        <v/>
      </c>
      <c r="H10" s="21" t="str">
        <f t="shared" si="6"/>
        <v/>
      </c>
      <c r="I10" s="23" t="str">
        <f t="shared" si="7"/>
        <v/>
      </c>
      <c r="J10" s="21" t="str">
        <f t="shared" si="8"/>
        <v/>
      </c>
      <c r="K10" s="24">
        <f t="shared" si="1"/>
        <v>0</v>
      </c>
      <c r="L10" s="24">
        <f t="shared" si="9"/>
        <v>0</v>
      </c>
      <c r="M10" s="25"/>
      <c r="N10" s="25"/>
      <c r="O10" s="21">
        <f t="shared" si="2"/>
        <v>0</v>
      </c>
      <c r="P10" s="22"/>
      <c r="Q10" s="23" t="str">
        <f t="shared" si="10"/>
        <v/>
      </c>
      <c r="R10" s="21" t="str">
        <f t="shared" si="11"/>
        <v/>
      </c>
      <c r="S10" s="24">
        <f t="shared" si="12"/>
        <v>0</v>
      </c>
      <c r="T10" s="24">
        <f t="shared" si="13"/>
        <v>0</v>
      </c>
      <c r="U10" s="24">
        <f t="shared" si="14"/>
        <v>0</v>
      </c>
      <c r="V10" s="24">
        <f t="shared" si="15"/>
        <v>0</v>
      </c>
      <c r="W10" s="24">
        <f t="shared" si="16"/>
        <v>0</v>
      </c>
      <c r="X10" s="24">
        <f t="shared" si="17"/>
        <v>0</v>
      </c>
    </row>
    <row r="11" spans="1:24" x14ac:dyDescent="0.4">
      <c r="A11" s="18">
        <f t="shared" si="18"/>
        <v>8</v>
      </c>
      <c r="B11" s="19"/>
      <c r="C11" s="25"/>
      <c r="D11" s="20"/>
      <c r="E11" s="21">
        <f t="shared" si="0"/>
        <v>0</v>
      </c>
      <c r="F11" s="22"/>
      <c r="G11" s="30" t="str">
        <f>IF(ISBLANK(F11),"",DATEDIF(F11,241378,"m")+IF(DATEDIF(F11,241378,"md")&gt;0,1,0))</f>
        <v/>
      </c>
      <c r="H11" s="21" t="str">
        <f t="shared" si="6"/>
        <v/>
      </c>
      <c r="I11" s="23" t="str">
        <f t="shared" si="7"/>
        <v/>
      </c>
      <c r="J11" s="21" t="str">
        <f t="shared" si="8"/>
        <v/>
      </c>
      <c r="K11" s="24">
        <f t="shared" si="1"/>
        <v>0</v>
      </c>
      <c r="L11" s="24">
        <f t="shared" si="9"/>
        <v>0</v>
      </c>
      <c r="M11" s="25"/>
      <c r="N11" s="25"/>
      <c r="O11" s="21">
        <f t="shared" si="2"/>
        <v>0</v>
      </c>
      <c r="P11" s="22"/>
      <c r="Q11" s="23" t="str">
        <f t="shared" si="10"/>
        <v/>
      </c>
      <c r="R11" s="21" t="str">
        <f t="shared" si="11"/>
        <v/>
      </c>
      <c r="S11" s="24">
        <f t="shared" si="12"/>
        <v>0</v>
      </c>
      <c r="T11" s="24">
        <f t="shared" si="13"/>
        <v>0</v>
      </c>
      <c r="U11" s="24">
        <f t="shared" si="14"/>
        <v>0</v>
      </c>
      <c r="V11" s="24">
        <f t="shared" si="15"/>
        <v>0</v>
      </c>
      <c r="W11" s="24">
        <f t="shared" si="16"/>
        <v>0</v>
      </c>
      <c r="X11" s="24">
        <f t="shared" si="17"/>
        <v>0</v>
      </c>
    </row>
    <row r="12" spans="1:24" x14ac:dyDescent="0.4">
      <c r="A12" s="18">
        <f t="shared" si="18"/>
        <v>9</v>
      </c>
      <c r="B12" s="19"/>
      <c r="C12" s="25"/>
      <c r="D12" s="20"/>
      <c r="E12" s="21">
        <f t="shared" si="0"/>
        <v>0</v>
      </c>
      <c r="F12" s="22"/>
      <c r="G12" s="30" t="str">
        <f t="shared" si="5"/>
        <v/>
      </c>
      <c r="H12" s="21" t="str">
        <f t="shared" si="6"/>
        <v/>
      </c>
      <c r="I12" s="23" t="str">
        <f t="shared" si="7"/>
        <v/>
      </c>
      <c r="J12" s="21" t="str">
        <f t="shared" si="8"/>
        <v/>
      </c>
      <c r="K12" s="24">
        <f t="shared" si="1"/>
        <v>0</v>
      </c>
      <c r="L12" s="24">
        <f t="shared" si="9"/>
        <v>0</v>
      </c>
      <c r="M12" s="25"/>
      <c r="N12" s="25"/>
      <c r="O12" s="21">
        <f t="shared" si="2"/>
        <v>0</v>
      </c>
      <c r="P12" s="22"/>
      <c r="Q12" s="23" t="str">
        <f t="shared" si="10"/>
        <v/>
      </c>
      <c r="R12" s="21" t="str">
        <f t="shared" si="11"/>
        <v/>
      </c>
      <c r="S12" s="24">
        <f t="shared" si="12"/>
        <v>0</v>
      </c>
      <c r="T12" s="24">
        <f t="shared" si="13"/>
        <v>0</v>
      </c>
      <c r="U12" s="24">
        <f t="shared" si="14"/>
        <v>0</v>
      </c>
      <c r="V12" s="24">
        <f t="shared" si="15"/>
        <v>0</v>
      </c>
      <c r="W12" s="24">
        <f t="shared" si="16"/>
        <v>0</v>
      </c>
      <c r="X12" s="24">
        <f t="shared" si="17"/>
        <v>0</v>
      </c>
    </row>
    <row r="13" spans="1:24" x14ac:dyDescent="0.4">
      <c r="A13" s="18">
        <f t="shared" si="18"/>
        <v>10</v>
      </c>
      <c r="B13" s="19"/>
      <c r="C13" s="25"/>
      <c r="D13" s="20"/>
      <c r="E13" s="21">
        <f t="shared" si="0"/>
        <v>0</v>
      </c>
      <c r="F13" s="22"/>
      <c r="G13" s="30" t="str">
        <f t="shared" si="5"/>
        <v/>
      </c>
      <c r="H13" s="21" t="str">
        <f t="shared" si="6"/>
        <v/>
      </c>
      <c r="I13" s="23" t="str">
        <f t="shared" si="7"/>
        <v/>
      </c>
      <c r="J13" s="21" t="str">
        <f t="shared" si="8"/>
        <v/>
      </c>
      <c r="K13" s="24">
        <f t="shared" si="1"/>
        <v>0</v>
      </c>
      <c r="L13" s="24">
        <f t="shared" si="9"/>
        <v>0</v>
      </c>
      <c r="M13" s="25"/>
      <c r="N13" s="25"/>
      <c r="O13" s="21">
        <f t="shared" si="2"/>
        <v>0</v>
      </c>
      <c r="P13" s="22"/>
      <c r="Q13" s="23" t="str">
        <f t="shared" si="10"/>
        <v/>
      </c>
      <c r="R13" s="21" t="str">
        <f t="shared" si="11"/>
        <v/>
      </c>
      <c r="S13" s="24">
        <f t="shared" si="12"/>
        <v>0</v>
      </c>
      <c r="T13" s="24">
        <f t="shared" si="13"/>
        <v>0</v>
      </c>
      <c r="U13" s="24">
        <f t="shared" si="14"/>
        <v>0</v>
      </c>
      <c r="V13" s="24">
        <f t="shared" si="15"/>
        <v>0</v>
      </c>
      <c r="W13" s="24">
        <f t="shared" si="16"/>
        <v>0</v>
      </c>
      <c r="X13" s="24">
        <f t="shared" si="17"/>
        <v>0</v>
      </c>
    </row>
    <row r="14" spans="1:24" x14ac:dyDescent="0.4">
      <c r="A14" s="18">
        <f t="shared" si="18"/>
        <v>11</v>
      </c>
      <c r="B14" s="19"/>
      <c r="C14" s="25"/>
      <c r="D14" s="20"/>
      <c r="E14" s="21">
        <f t="shared" ref="E14:E23" si="19">ROUND(C14*1%,2)</f>
        <v>0</v>
      </c>
      <c r="F14" s="22"/>
      <c r="G14" s="30" t="str">
        <f t="shared" si="5"/>
        <v/>
      </c>
      <c r="H14" s="21" t="str">
        <f t="shared" si="6"/>
        <v/>
      </c>
      <c r="I14" s="23" t="str">
        <f t="shared" si="7"/>
        <v/>
      </c>
      <c r="J14" s="21" t="str">
        <f t="shared" si="8"/>
        <v/>
      </c>
      <c r="K14" s="24">
        <f t="shared" si="1"/>
        <v>0</v>
      </c>
      <c r="L14" s="24">
        <f>SUM(C14,D14,K14)</f>
        <v>0</v>
      </c>
      <c r="M14" s="25"/>
      <c r="N14" s="25"/>
      <c r="O14" s="21">
        <f t="shared" si="2"/>
        <v>0</v>
      </c>
      <c r="P14" s="22"/>
      <c r="Q14" s="23" t="str">
        <f t="shared" si="10"/>
        <v/>
      </c>
      <c r="R14" s="21" t="str">
        <f t="shared" si="11"/>
        <v/>
      </c>
      <c r="S14" s="24">
        <f t="shared" si="12"/>
        <v>0</v>
      </c>
      <c r="T14" s="24">
        <f t="shared" si="13"/>
        <v>0</v>
      </c>
      <c r="U14" s="24">
        <f t="shared" si="14"/>
        <v>0</v>
      </c>
      <c r="V14" s="24">
        <f t="shared" si="15"/>
        <v>0</v>
      </c>
      <c r="W14" s="24">
        <f t="shared" si="16"/>
        <v>0</v>
      </c>
      <c r="X14" s="24">
        <f t="shared" si="17"/>
        <v>0</v>
      </c>
    </row>
    <row r="15" spans="1:24" x14ac:dyDescent="0.4">
      <c r="A15" s="18">
        <f t="shared" si="18"/>
        <v>12</v>
      </c>
      <c r="B15" s="19"/>
      <c r="C15" s="25"/>
      <c r="D15" s="20"/>
      <c r="E15" s="21">
        <f t="shared" si="19"/>
        <v>0</v>
      </c>
      <c r="F15" s="22"/>
      <c r="G15" s="30" t="str">
        <f t="shared" si="5"/>
        <v/>
      </c>
      <c r="H15" s="21" t="str">
        <f t="shared" si="6"/>
        <v/>
      </c>
      <c r="I15" s="23" t="str">
        <f t="shared" si="7"/>
        <v/>
      </c>
      <c r="J15" s="21" t="str">
        <f t="shared" si="8"/>
        <v/>
      </c>
      <c r="K15" s="24">
        <f t="shared" si="1"/>
        <v>0</v>
      </c>
      <c r="L15" s="24">
        <f t="shared" ref="L15:L23" si="20">SUM(C15,D15,K15)</f>
        <v>0</v>
      </c>
      <c r="M15" s="25"/>
      <c r="N15" s="25"/>
      <c r="O15" s="21">
        <f t="shared" si="2"/>
        <v>0</v>
      </c>
      <c r="P15" s="22"/>
      <c r="Q15" s="23" t="str">
        <f t="shared" si="10"/>
        <v/>
      </c>
      <c r="R15" s="21" t="str">
        <f t="shared" si="11"/>
        <v/>
      </c>
      <c r="S15" s="24">
        <f t="shared" si="12"/>
        <v>0</v>
      </c>
      <c r="T15" s="24">
        <f t="shared" si="13"/>
        <v>0</v>
      </c>
      <c r="U15" s="24">
        <f t="shared" si="14"/>
        <v>0</v>
      </c>
      <c r="V15" s="24">
        <f t="shared" si="15"/>
        <v>0</v>
      </c>
      <c r="W15" s="24">
        <f t="shared" si="16"/>
        <v>0</v>
      </c>
      <c r="X15" s="24">
        <f t="shared" si="17"/>
        <v>0</v>
      </c>
    </row>
    <row r="16" spans="1:24" x14ac:dyDescent="0.4">
      <c r="A16" s="18">
        <f t="shared" si="18"/>
        <v>13</v>
      </c>
      <c r="B16" s="19"/>
      <c r="C16" s="25"/>
      <c r="D16" s="20"/>
      <c r="E16" s="21">
        <f t="shared" si="19"/>
        <v>0</v>
      </c>
      <c r="F16" s="22"/>
      <c r="G16" s="30" t="str">
        <f t="shared" si="5"/>
        <v/>
      </c>
      <c r="H16" s="21" t="str">
        <f t="shared" si="6"/>
        <v/>
      </c>
      <c r="I16" s="23" t="str">
        <f t="shared" si="7"/>
        <v/>
      </c>
      <c r="J16" s="21" t="str">
        <f t="shared" si="8"/>
        <v/>
      </c>
      <c r="K16" s="24">
        <f t="shared" si="1"/>
        <v>0</v>
      </c>
      <c r="L16" s="24">
        <f t="shared" si="20"/>
        <v>0</v>
      </c>
      <c r="M16" s="25"/>
      <c r="N16" s="25"/>
      <c r="O16" s="21">
        <f t="shared" si="2"/>
        <v>0</v>
      </c>
      <c r="P16" s="22"/>
      <c r="Q16" s="23" t="str">
        <f t="shared" si="10"/>
        <v/>
      </c>
      <c r="R16" s="21" t="str">
        <f t="shared" si="11"/>
        <v/>
      </c>
      <c r="S16" s="24">
        <f t="shared" si="12"/>
        <v>0</v>
      </c>
      <c r="T16" s="24">
        <f t="shared" si="13"/>
        <v>0</v>
      </c>
      <c r="U16" s="24">
        <f t="shared" si="14"/>
        <v>0</v>
      </c>
      <c r="V16" s="24">
        <f t="shared" si="15"/>
        <v>0</v>
      </c>
      <c r="W16" s="24">
        <f t="shared" si="16"/>
        <v>0</v>
      </c>
      <c r="X16" s="24">
        <f t="shared" si="17"/>
        <v>0</v>
      </c>
    </row>
    <row r="17" spans="1:24" x14ac:dyDescent="0.4">
      <c r="A17" s="18">
        <f t="shared" si="18"/>
        <v>14</v>
      </c>
      <c r="B17" s="19"/>
      <c r="C17" s="25"/>
      <c r="D17" s="20"/>
      <c r="E17" s="21">
        <f t="shared" si="19"/>
        <v>0</v>
      </c>
      <c r="F17" s="22"/>
      <c r="G17" s="30" t="str">
        <f t="shared" si="5"/>
        <v/>
      </c>
      <c r="H17" s="21" t="str">
        <f t="shared" si="6"/>
        <v/>
      </c>
      <c r="I17" s="23" t="str">
        <f t="shared" si="7"/>
        <v/>
      </c>
      <c r="J17" s="21" t="str">
        <f t="shared" si="8"/>
        <v/>
      </c>
      <c r="K17" s="24">
        <f t="shared" si="1"/>
        <v>0</v>
      </c>
      <c r="L17" s="24">
        <f t="shared" si="20"/>
        <v>0</v>
      </c>
      <c r="M17" s="25"/>
      <c r="N17" s="25"/>
      <c r="O17" s="21">
        <f t="shared" si="2"/>
        <v>0</v>
      </c>
      <c r="P17" s="22"/>
      <c r="Q17" s="23" t="str">
        <f t="shared" si="10"/>
        <v/>
      </c>
      <c r="R17" s="21" t="str">
        <f t="shared" si="11"/>
        <v/>
      </c>
      <c r="S17" s="24">
        <f t="shared" si="12"/>
        <v>0</v>
      </c>
      <c r="T17" s="24">
        <f t="shared" si="13"/>
        <v>0</v>
      </c>
      <c r="U17" s="24">
        <f t="shared" si="14"/>
        <v>0</v>
      </c>
      <c r="V17" s="24">
        <f t="shared" si="15"/>
        <v>0</v>
      </c>
      <c r="W17" s="24">
        <f t="shared" si="16"/>
        <v>0</v>
      </c>
      <c r="X17" s="24">
        <f t="shared" si="17"/>
        <v>0</v>
      </c>
    </row>
    <row r="18" spans="1:24" x14ac:dyDescent="0.4">
      <c r="A18" s="18">
        <f t="shared" si="18"/>
        <v>15</v>
      </c>
      <c r="B18" s="19"/>
      <c r="C18" s="25"/>
      <c r="D18" s="20"/>
      <c r="E18" s="21">
        <f t="shared" si="19"/>
        <v>0</v>
      </c>
      <c r="F18" s="22"/>
      <c r="G18" s="30" t="str">
        <f t="shared" si="5"/>
        <v/>
      </c>
      <c r="H18" s="21" t="str">
        <f t="shared" si="6"/>
        <v/>
      </c>
      <c r="I18" s="23" t="str">
        <f t="shared" si="7"/>
        <v/>
      </c>
      <c r="J18" s="21" t="str">
        <f t="shared" si="8"/>
        <v/>
      </c>
      <c r="K18" s="24">
        <f t="shared" si="1"/>
        <v>0</v>
      </c>
      <c r="L18" s="24">
        <f t="shared" si="20"/>
        <v>0</v>
      </c>
      <c r="M18" s="25"/>
      <c r="N18" s="25"/>
      <c r="O18" s="21">
        <f t="shared" si="2"/>
        <v>0</v>
      </c>
      <c r="P18" s="22"/>
      <c r="Q18" s="23" t="str">
        <f t="shared" si="10"/>
        <v/>
      </c>
      <c r="R18" s="21" t="str">
        <f t="shared" si="11"/>
        <v/>
      </c>
      <c r="S18" s="24">
        <f t="shared" si="12"/>
        <v>0</v>
      </c>
      <c r="T18" s="24">
        <f t="shared" si="13"/>
        <v>0</v>
      </c>
      <c r="U18" s="24">
        <f t="shared" si="14"/>
        <v>0</v>
      </c>
      <c r="V18" s="24">
        <f t="shared" si="15"/>
        <v>0</v>
      </c>
      <c r="W18" s="24">
        <f t="shared" si="16"/>
        <v>0</v>
      </c>
      <c r="X18" s="24">
        <f t="shared" si="17"/>
        <v>0</v>
      </c>
    </row>
    <row r="19" spans="1:24" x14ac:dyDescent="0.4">
      <c r="A19" s="18">
        <f t="shared" si="18"/>
        <v>16</v>
      </c>
      <c r="B19" s="19"/>
      <c r="C19" s="25"/>
      <c r="D19" s="20"/>
      <c r="E19" s="21">
        <f t="shared" si="19"/>
        <v>0</v>
      </c>
      <c r="F19" s="22"/>
      <c r="G19" s="30" t="str">
        <f t="shared" si="5"/>
        <v/>
      </c>
      <c r="H19" s="21" t="str">
        <f t="shared" si="6"/>
        <v/>
      </c>
      <c r="I19" s="23" t="str">
        <f t="shared" si="7"/>
        <v/>
      </c>
      <c r="J19" s="21" t="str">
        <f t="shared" si="8"/>
        <v/>
      </c>
      <c r="K19" s="24">
        <f t="shared" si="1"/>
        <v>0</v>
      </c>
      <c r="L19" s="24">
        <f t="shared" si="20"/>
        <v>0</v>
      </c>
      <c r="M19" s="25"/>
      <c r="N19" s="25"/>
      <c r="O19" s="21">
        <f t="shared" si="2"/>
        <v>0</v>
      </c>
      <c r="P19" s="22"/>
      <c r="Q19" s="23" t="str">
        <f t="shared" si="10"/>
        <v/>
      </c>
      <c r="R19" s="21" t="str">
        <f t="shared" si="11"/>
        <v/>
      </c>
      <c r="S19" s="24">
        <f t="shared" si="12"/>
        <v>0</v>
      </c>
      <c r="T19" s="24">
        <f t="shared" si="13"/>
        <v>0</v>
      </c>
      <c r="U19" s="24">
        <f t="shared" si="14"/>
        <v>0</v>
      </c>
      <c r="V19" s="24">
        <f t="shared" si="15"/>
        <v>0</v>
      </c>
      <c r="W19" s="24">
        <f t="shared" si="16"/>
        <v>0</v>
      </c>
      <c r="X19" s="24">
        <f t="shared" si="17"/>
        <v>0</v>
      </c>
    </row>
    <row r="20" spans="1:24" x14ac:dyDescent="0.4">
      <c r="A20" s="18">
        <f t="shared" si="18"/>
        <v>17</v>
      </c>
      <c r="B20" s="19"/>
      <c r="C20" s="25"/>
      <c r="D20" s="20"/>
      <c r="E20" s="21">
        <f t="shared" si="19"/>
        <v>0</v>
      </c>
      <c r="F20" s="22"/>
      <c r="G20" s="30" t="str">
        <f t="shared" si="5"/>
        <v/>
      </c>
      <c r="H20" s="21" t="str">
        <f t="shared" si="6"/>
        <v/>
      </c>
      <c r="I20" s="23" t="str">
        <f t="shared" si="7"/>
        <v/>
      </c>
      <c r="J20" s="21" t="str">
        <f t="shared" si="8"/>
        <v/>
      </c>
      <c r="K20" s="24">
        <f t="shared" si="1"/>
        <v>0</v>
      </c>
      <c r="L20" s="24">
        <f t="shared" si="20"/>
        <v>0</v>
      </c>
      <c r="M20" s="25"/>
      <c r="N20" s="25"/>
      <c r="O20" s="21">
        <f t="shared" si="2"/>
        <v>0</v>
      </c>
      <c r="P20" s="22"/>
      <c r="Q20" s="23" t="str">
        <f t="shared" si="10"/>
        <v/>
      </c>
      <c r="R20" s="21" t="str">
        <f t="shared" si="11"/>
        <v/>
      </c>
      <c r="S20" s="24">
        <f t="shared" si="12"/>
        <v>0</v>
      </c>
      <c r="T20" s="24">
        <f t="shared" si="13"/>
        <v>0</v>
      </c>
      <c r="U20" s="24">
        <f t="shared" si="14"/>
        <v>0</v>
      </c>
      <c r="V20" s="24">
        <f t="shared" si="15"/>
        <v>0</v>
      </c>
      <c r="W20" s="24">
        <f t="shared" si="16"/>
        <v>0</v>
      </c>
      <c r="X20" s="24">
        <f t="shared" si="17"/>
        <v>0</v>
      </c>
    </row>
    <row r="21" spans="1:24" x14ac:dyDescent="0.4">
      <c r="A21" s="18">
        <f t="shared" si="18"/>
        <v>18</v>
      </c>
      <c r="B21" s="19"/>
      <c r="C21" s="25"/>
      <c r="D21" s="20"/>
      <c r="E21" s="21">
        <f t="shared" si="19"/>
        <v>0</v>
      </c>
      <c r="F21" s="22"/>
      <c r="G21" s="30" t="str">
        <f t="shared" si="5"/>
        <v/>
      </c>
      <c r="H21" s="21" t="str">
        <f t="shared" si="6"/>
        <v/>
      </c>
      <c r="I21" s="23" t="str">
        <f t="shared" si="7"/>
        <v/>
      </c>
      <c r="J21" s="21" t="str">
        <f t="shared" si="8"/>
        <v/>
      </c>
      <c r="K21" s="24">
        <f t="shared" si="1"/>
        <v>0</v>
      </c>
      <c r="L21" s="24">
        <f t="shared" si="20"/>
        <v>0</v>
      </c>
      <c r="M21" s="25"/>
      <c r="N21" s="25"/>
      <c r="O21" s="21">
        <f t="shared" si="2"/>
        <v>0</v>
      </c>
      <c r="P21" s="22"/>
      <c r="Q21" s="23" t="str">
        <f t="shared" si="10"/>
        <v/>
      </c>
      <c r="R21" s="21" t="str">
        <f t="shared" si="11"/>
        <v/>
      </c>
      <c r="S21" s="24">
        <f t="shared" si="12"/>
        <v>0</v>
      </c>
      <c r="T21" s="24">
        <f t="shared" si="13"/>
        <v>0</v>
      </c>
      <c r="U21" s="24">
        <f t="shared" si="14"/>
        <v>0</v>
      </c>
      <c r="V21" s="24">
        <f t="shared" si="15"/>
        <v>0</v>
      </c>
      <c r="W21" s="24">
        <f t="shared" si="16"/>
        <v>0</v>
      </c>
      <c r="X21" s="24">
        <f t="shared" si="17"/>
        <v>0</v>
      </c>
    </row>
    <row r="22" spans="1:24" x14ac:dyDescent="0.4">
      <c r="A22" s="18">
        <f t="shared" si="18"/>
        <v>19</v>
      </c>
      <c r="B22" s="19"/>
      <c r="C22" s="25"/>
      <c r="D22" s="20"/>
      <c r="E22" s="21">
        <f t="shared" si="19"/>
        <v>0</v>
      </c>
      <c r="F22" s="22"/>
      <c r="G22" s="30" t="str">
        <f t="shared" si="5"/>
        <v/>
      </c>
      <c r="H22" s="21" t="str">
        <f t="shared" si="6"/>
        <v/>
      </c>
      <c r="I22" s="23" t="str">
        <f t="shared" si="7"/>
        <v/>
      </c>
      <c r="J22" s="21" t="str">
        <f t="shared" si="8"/>
        <v/>
      </c>
      <c r="K22" s="24">
        <f t="shared" si="1"/>
        <v>0</v>
      </c>
      <c r="L22" s="24">
        <f t="shared" si="20"/>
        <v>0</v>
      </c>
      <c r="M22" s="25"/>
      <c r="N22" s="25"/>
      <c r="O22" s="21">
        <f t="shared" si="2"/>
        <v>0</v>
      </c>
      <c r="P22" s="22"/>
      <c r="Q22" s="23" t="str">
        <f t="shared" si="10"/>
        <v/>
      </c>
      <c r="R22" s="21" t="str">
        <f t="shared" si="11"/>
        <v/>
      </c>
      <c r="S22" s="24">
        <f t="shared" si="12"/>
        <v>0</v>
      </c>
      <c r="T22" s="24">
        <f t="shared" si="13"/>
        <v>0</v>
      </c>
      <c r="U22" s="24">
        <f t="shared" si="14"/>
        <v>0</v>
      </c>
      <c r="V22" s="24">
        <f t="shared" si="15"/>
        <v>0</v>
      </c>
      <c r="W22" s="24">
        <f t="shared" si="16"/>
        <v>0</v>
      </c>
      <c r="X22" s="24">
        <f t="shared" si="17"/>
        <v>0</v>
      </c>
    </row>
    <row r="23" spans="1:24" x14ac:dyDescent="0.4">
      <c r="A23" s="18">
        <f t="shared" si="18"/>
        <v>20</v>
      </c>
      <c r="B23" s="19"/>
      <c r="C23" s="25"/>
      <c r="D23" s="20"/>
      <c r="E23" s="21">
        <f t="shared" si="19"/>
        <v>0</v>
      </c>
      <c r="F23" s="22"/>
      <c r="G23" s="30" t="str">
        <f t="shared" si="5"/>
        <v/>
      </c>
      <c r="H23" s="21" t="str">
        <f t="shared" si="6"/>
        <v/>
      </c>
      <c r="I23" s="23" t="str">
        <f t="shared" si="7"/>
        <v/>
      </c>
      <c r="J23" s="21" t="str">
        <f t="shared" si="8"/>
        <v/>
      </c>
      <c r="K23" s="24">
        <f t="shared" si="1"/>
        <v>0</v>
      </c>
      <c r="L23" s="24">
        <f t="shared" si="20"/>
        <v>0</v>
      </c>
      <c r="M23" s="25"/>
      <c r="N23" s="25"/>
      <c r="O23" s="21">
        <f t="shared" si="2"/>
        <v>0</v>
      </c>
      <c r="P23" s="22"/>
      <c r="Q23" s="23" t="str">
        <f t="shared" si="10"/>
        <v/>
      </c>
      <c r="R23" s="21" t="str">
        <f t="shared" si="11"/>
        <v/>
      </c>
      <c r="S23" s="24">
        <f t="shared" si="12"/>
        <v>0</v>
      </c>
      <c r="T23" s="24">
        <f t="shared" si="13"/>
        <v>0</v>
      </c>
      <c r="U23" s="24">
        <f t="shared" si="14"/>
        <v>0</v>
      </c>
      <c r="V23" s="24">
        <f t="shared" si="15"/>
        <v>0</v>
      </c>
      <c r="W23" s="24">
        <f t="shared" si="16"/>
        <v>0</v>
      </c>
      <c r="X23" s="24">
        <f t="shared" si="17"/>
        <v>0</v>
      </c>
    </row>
    <row r="24" spans="1:24" x14ac:dyDescent="0.4">
      <c r="A24" s="18"/>
      <c r="B24" s="33" t="s">
        <v>17</v>
      </c>
      <c r="C24" s="34">
        <f>SUM(C14:C23)</f>
        <v>0</v>
      </c>
      <c r="D24" s="34">
        <f>SUM(D14:D23)</f>
        <v>0</v>
      </c>
      <c r="E24" s="47"/>
      <c r="F24" s="47"/>
      <c r="G24" s="47"/>
      <c r="H24" s="34">
        <f t="shared" ref="H24" si="21">SUM(H4:H23)</f>
        <v>0</v>
      </c>
      <c r="I24" s="47"/>
      <c r="J24" s="34">
        <f t="shared" ref="J24" si="22">SUM(J4:J23)</f>
        <v>0</v>
      </c>
      <c r="K24" s="34">
        <f t="shared" ref="K24" si="23">SUM(K4:K23)</f>
        <v>0</v>
      </c>
      <c r="L24" s="34">
        <f t="shared" ref="L24" si="24">SUM(L4:L23)</f>
        <v>0</v>
      </c>
      <c r="M24" s="34">
        <f t="shared" ref="M24" si="25">SUM(M4:M23)</f>
        <v>1000000</v>
      </c>
      <c r="N24" s="34">
        <f t="shared" ref="N24" si="26">SUM(N4:N23)</f>
        <v>0</v>
      </c>
      <c r="O24" s="47"/>
      <c r="P24" s="47"/>
      <c r="Q24" s="47"/>
      <c r="R24" s="34">
        <f t="shared" ref="R24:T24" si="27">SUM(R4:R23)</f>
        <v>195000</v>
      </c>
      <c r="S24" s="34">
        <f t="shared" si="27"/>
        <v>195000</v>
      </c>
      <c r="T24" s="34">
        <f t="shared" si="27"/>
        <v>1195000</v>
      </c>
      <c r="U24" s="34">
        <f>SUM(U4:U23)</f>
        <v>1195000</v>
      </c>
      <c r="V24" s="34">
        <f>SUM(V4:V23)</f>
        <v>23900</v>
      </c>
      <c r="W24" s="34">
        <f t="shared" ref="W24:X24" si="28">SUM(W4:W23)</f>
        <v>0</v>
      </c>
      <c r="X24" s="34">
        <f t="shared" si="28"/>
        <v>23900</v>
      </c>
    </row>
    <row r="25" spans="1:24" x14ac:dyDescent="0.4">
      <c r="B25" s="27" t="s">
        <v>43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x14ac:dyDescent="0.4">
      <c r="B26" s="27" t="s">
        <v>44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4" s="5" customFormat="1" ht="21" x14ac:dyDescent="0.35">
      <c r="A27" s="26"/>
      <c r="B27" s="32" t="s">
        <v>18</v>
      </c>
      <c r="C27" s="3"/>
      <c r="D27" s="3"/>
      <c r="E27" s="3"/>
      <c r="F27" s="4"/>
      <c r="G27" s="4"/>
      <c r="H27" s="3"/>
      <c r="I27" s="8"/>
      <c r="J27" s="3"/>
    </row>
  </sheetData>
  <autoFilter ref="A3:AA27" xr:uid="{6CF2CD57-0A79-499F-A271-FD77593B3E4B}"/>
  <printOptions horizontalCentered="1"/>
  <pageMargins left="0" right="0" top="0.35433070866141736" bottom="0.27559055118110237" header="0.31496062992125984" footer="0.31496062992125984"/>
  <pageSetup paperSize="9" scale="70" fitToHeight="4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BF651-5F71-472D-947C-2CE6A502EDE7}">
  <dimension ref="A1:Z27"/>
  <sheetViews>
    <sheetView zoomScaleNormal="100" workbookViewId="0"/>
  </sheetViews>
  <sheetFormatPr defaultColWidth="9.125" defaultRowHeight="26.25" outlineLevelCol="1" x14ac:dyDescent="0.4"/>
  <cols>
    <col min="1" max="1" width="6" style="26" customWidth="1"/>
    <col min="2" max="2" width="30.5" style="26" customWidth="1"/>
    <col min="3" max="3" width="14.5" style="3" customWidth="1"/>
    <col min="4" max="4" width="13.5" style="3" customWidth="1"/>
    <col min="5" max="5" width="11.875" style="3" customWidth="1"/>
    <col min="6" max="6" width="12" style="4" customWidth="1"/>
    <col min="7" max="7" width="10.75" style="4" customWidth="1"/>
    <col min="8" max="8" width="13" style="3" customWidth="1"/>
    <col min="9" max="9" width="10.75" style="8" customWidth="1"/>
    <col min="10" max="10" width="14" style="3" customWidth="1"/>
    <col min="11" max="11" width="13.375" style="5" bestFit="1" customWidth="1"/>
    <col min="12" max="12" width="14.375" style="5" bestFit="1" customWidth="1"/>
    <col min="13" max="13" width="12.625" style="5" customWidth="1"/>
    <col min="14" max="14" width="13" style="5" customWidth="1"/>
    <col min="15" max="15" width="12.625" style="5" customWidth="1"/>
    <col min="16" max="16" width="12" style="5" customWidth="1"/>
    <col min="17" max="17" width="10.75" style="5" customWidth="1"/>
    <col min="18" max="18" width="13.25" style="5" customWidth="1"/>
    <col min="19" max="19" width="13.375" style="5" customWidth="1"/>
    <col min="20" max="20" width="13.875" style="5" customWidth="1"/>
    <col min="21" max="21" width="14.375" style="54" customWidth="1"/>
    <col min="22" max="22" width="13.875" style="5" customWidth="1"/>
    <col min="23" max="23" width="14.75" style="5" customWidth="1"/>
    <col min="24" max="24" width="13.375" style="5" hidden="1" customWidth="1" outlineLevel="1"/>
    <col min="25" max="25" width="12.375" style="5" hidden="1" customWidth="1" outlineLevel="1"/>
    <col min="26" max="26" width="12" style="5" customWidth="1" collapsed="1"/>
    <col min="27" max="16384" width="9.125" style="1"/>
  </cols>
  <sheetData>
    <row r="1" spans="1:26" x14ac:dyDescent="0.4">
      <c r="A1" s="1"/>
      <c r="C1" s="2" t="s">
        <v>20</v>
      </c>
      <c r="G1" s="36" t="s">
        <v>23</v>
      </c>
      <c r="H1" s="35" t="s">
        <v>21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48"/>
      <c r="V1" s="1"/>
      <c r="W1" s="1"/>
      <c r="Z1" s="31"/>
    </row>
    <row r="2" spans="1:26" x14ac:dyDescent="0.4">
      <c r="A2" s="2"/>
      <c r="B2" s="41" t="s">
        <v>0</v>
      </c>
      <c r="C2" s="6">
        <v>242998</v>
      </c>
      <c r="F2" s="7"/>
      <c r="G2" s="36" t="s">
        <v>24</v>
      </c>
      <c r="H2" s="35" t="s">
        <v>50</v>
      </c>
      <c r="K2" s="9"/>
      <c r="L2" s="10"/>
      <c r="M2" s="10"/>
      <c r="N2" s="10"/>
      <c r="O2" s="10"/>
      <c r="P2" s="10"/>
      <c r="Q2" s="10"/>
      <c r="R2" s="10"/>
      <c r="S2" s="10"/>
      <c r="T2" s="10"/>
      <c r="U2" s="49"/>
      <c r="V2" s="10"/>
      <c r="W2" s="10"/>
    </row>
    <row r="3" spans="1:26" s="17" customFormat="1" ht="63" x14ac:dyDescent="0.2">
      <c r="A3" s="11" t="s">
        <v>1</v>
      </c>
      <c r="B3" s="11" t="s">
        <v>46</v>
      </c>
      <c r="C3" s="12" t="s">
        <v>2</v>
      </c>
      <c r="D3" s="12" t="s">
        <v>41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42</v>
      </c>
      <c r="L3" s="13" t="s">
        <v>9</v>
      </c>
      <c r="M3" s="16" t="s">
        <v>14</v>
      </c>
      <c r="N3" s="16" t="s">
        <v>35</v>
      </c>
      <c r="O3" s="16" t="s">
        <v>12</v>
      </c>
      <c r="P3" s="16" t="s">
        <v>4</v>
      </c>
      <c r="Q3" s="16" t="s">
        <v>7</v>
      </c>
      <c r="R3" s="16" t="s">
        <v>8</v>
      </c>
      <c r="S3" s="16" t="s">
        <v>36</v>
      </c>
      <c r="T3" s="16" t="s">
        <v>37</v>
      </c>
      <c r="U3" s="16" t="s">
        <v>38</v>
      </c>
      <c r="V3" s="16" t="s">
        <v>15</v>
      </c>
      <c r="W3" s="46" t="s">
        <v>48</v>
      </c>
      <c r="X3" s="11" t="s">
        <v>72</v>
      </c>
      <c r="Y3" s="11" t="s">
        <v>73</v>
      </c>
      <c r="Z3" s="11" t="s">
        <v>16</v>
      </c>
    </row>
    <row r="4" spans="1:26" x14ac:dyDescent="0.4">
      <c r="A4" s="18">
        <v>1</v>
      </c>
      <c r="B4" s="19"/>
      <c r="C4" s="25"/>
      <c r="D4" s="20"/>
      <c r="E4" s="21">
        <f t="shared" ref="E4:E23" si="0">ROUND(C4*1%,2)</f>
        <v>0</v>
      </c>
      <c r="F4" s="22"/>
      <c r="G4" s="30" t="str">
        <f>IF(ISBLANK(F4),"",DATEDIF(F4,241378,"m")+IF(DATEDIF(F4,241378,"md")&gt;0,1,0))</f>
        <v/>
      </c>
      <c r="H4" s="21" t="str">
        <f>IF(ISERROR(E4*G4),"",E4*G4)</f>
        <v/>
      </c>
      <c r="I4" s="23" t="str">
        <f>IF(ISBLANK(F4),"",DATEDIF(F4,$C$2,"m")+IF(DATEDIF(F4,$C$2,"md")&gt;0,1,0))</f>
        <v/>
      </c>
      <c r="J4" s="21" t="str">
        <f>IF(ISERROR(E4*I4),"",E4*I4)</f>
        <v/>
      </c>
      <c r="K4" s="24">
        <f t="shared" ref="K4:K23" si="1">IF(F4&gt;241378,J4,IF(H4&gt;C4,H4,MIN(C4,J4)))</f>
        <v>0</v>
      </c>
      <c r="L4" s="24">
        <f>SUM(C4,D4,K4)</f>
        <v>0</v>
      </c>
      <c r="M4" s="25"/>
      <c r="N4" s="25"/>
      <c r="O4" s="21">
        <f t="shared" ref="O4:O23" si="2">ROUND(M4*1.5%,2)</f>
        <v>0</v>
      </c>
      <c r="P4" s="22"/>
      <c r="Q4" s="23" t="str">
        <f>IF(ISBLANK(P4),"",DATEDIF(P4,$C$2,"m")+IF(DATEDIF(P4,$C$2,"md")&gt;0,1,0))</f>
        <v/>
      </c>
      <c r="R4" s="21" t="str">
        <f>IF(ISERROR(O4*Q4),"",O4*Q4)</f>
        <v/>
      </c>
      <c r="S4" s="24">
        <f t="shared" ref="S4:S23" si="3">MIN(R4,M4)</f>
        <v>0</v>
      </c>
      <c r="T4" s="24">
        <f>SUM(M4,N4,S4)</f>
        <v>0</v>
      </c>
      <c r="U4" s="50">
        <f>ROUND(T4*10%,2)</f>
        <v>0</v>
      </c>
      <c r="V4" s="24">
        <f>SUM(T4:U4)</f>
        <v>0</v>
      </c>
      <c r="W4" s="24">
        <f>SUM(L4,U4)</f>
        <v>0</v>
      </c>
      <c r="X4" s="24">
        <f>IF(W4&gt;=10000000,200000,W4*2%)</f>
        <v>0</v>
      </c>
      <c r="Y4" s="24">
        <f>IF(W4&gt;50000000,(W4-50000000)*0.1%,0)</f>
        <v>0</v>
      </c>
      <c r="Z4" s="24">
        <f t="shared" ref="Z4:Z23" si="4">ROUNDDOWN(SUM(X4:Y4),0)</f>
        <v>0</v>
      </c>
    </row>
    <row r="5" spans="1:26" x14ac:dyDescent="0.4">
      <c r="A5" s="18">
        <f>+A4+1</f>
        <v>2</v>
      </c>
      <c r="B5" s="19"/>
      <c r="C5" s="25"/>
      <c r="D5" s="20"/>
      <c r="E5" s="21">
        <f t="shared" si="0"/>
        <v>0</v>
      </c>
      <c r="F5" s="22"/>
      <c r="G5" s="30" t="str">
        <f t="shared" ref="G5:G23" si="5">IF(ISBLANK(F5),"",DATEDIF(F5,241378,"m")+IF(DATEDIF(F5,241378,"md")&gt;0,1,0))</f>
        <v/>
      </c>
      <c r="H5" s="21" t="str">
        <f t="shared" ref="H5:H23" si="6">IF(ISERROR(E5*G5),"",E5*G5)</f>
        <v/>
      </c>
      <c r="I5" s="23" t="str">
        <f t="shared" ref="I5:I23" si="7">IF(ISBLANK(F5),"",DATEDIF(F5,$C$2,"m")+IF(DATEDIF(F5,$C$2,"md")&gt;0,1,0))</f>
        <v/>
      </c>
      <c r="J5" s="21" t="str">
        <f t="shared" ref="J5:J23" si="8">IF(ISERROR(E5*I5),"",E5*I5)</f>
        <v/>
      </c>
      <c r="K5" s="24">
        <f t="shared" si="1"/>
        <v>0</v>
      </c>
      <c r="L5" s="24">
        <f t="shared" ref="L5:L13" si="9">SUM(C5,D5,K5)</f>
        <v>0</v>
      </c>
      <c r="M5" s="25"/>
      <c r="N5" s="25"/>
      <c r="O5" s="21">
        <f t="shared" si="2"/>
        <v>0</v>
      </c>
      <c r="P5" s="22"/>
      <c r="Q5" s="23" t="str">
        <f t="shared" ref="Q5:Q23" si="10">IF(ISBLANK(P5),"",DATEDIF(P5,$C$2,"m")+IF(DATEDIF(P5,$C$2,"md")&gt;0,1,0))</f>
        <v/>
      </c>
      <c r="R5" s="21" t="str">
        <f t="shared" ref="R5:R23" si="11">IF(ISERROR(O5*Q5),"",O5*Q5)</f>
        <v/>
      </c>
      <c r="S5" s="24">
        <f t="shared" si="3"/>
        <v>0</v>
      </c>
      <c r="T5" s="24">
        <f t="shared" ref="T5:T23" si="12">SUM(M5,N5,S5)</f>
        <v>0</v>
      </c>
      <c r="U5" s="50">
        <f t="shared" ref="U5:U23" si="13">ROUND(T5*10%,2)</f>
        <v>0</v>
      </c>
      <c r="V5" s="24">
        <f t="shared" ref="V5:V23" si="14">SUM(T5:U5)</f>
        <v>0</v>
      </c>
      <c r="W5" s="24">
        <f t="shared" ref="W5:W23" si="15">SUM(L5,U5)</f>
        <v>0</v>
      </c>
      <c r="X5" s="24">
        <f t="shared" ref="X5:X23" si="16">IF(L5&gt;=10000000,200000,L5*2%)</f>
        <v>0</v>
      </c>
      <c r="Y5" s="24">
        <f t="shared" ref="Y5:Y23" si="17">IF(L5&gt;50000000,(L5-50000000)*0.1%,0)</f>
        <v>0</v>
      </c>
      <c r="Z5" s="24">
        <f t="shared" si="4"/>
        <v>0</v>
      </c>
    </row>
    <row r="6" spans="1:26" x14ac:dyDescent="0.4">
      <c r="A6" s="18">
        <f t="shared" ref="A6:A23" si="18">+A5+1</f>
        <v>3</v>
      </c>
      <c r="B6" s="19"/>
      <c r="C6" s="25"/>
      <c r="D6" s="20"/>
      <c r="E6" s="21">
        <f t="shared" si="0"/>
        <v>0</v>
      </c>
      <c r="F6" s="22"/>
      <c r="G6" s="30" t="str">
        <f t="shared" si="5"/>
        <v/>
      </c>
      <c r="H6" s="21" t="str">
        <f t="shared" si="6"/>
        <v/>
      </c>
      <c r="I6" s="23" t="str">
        <f t="shared" si="7"/>
        <v/>
      </c>
      <c r="J6" s="21" t="str">
        <f t="shared" si="8"/>
        <v/>
      </c>
      <c r="K6" s="24">
        <f t="shared" si="1"/>
        <v>0</v>
      </c>
      <c r="L6" s="24">
        <f t="shared" si="9"/>
        <v>0</v>
      </c>
      <c r="M6" s="25"/>
      <c r="N6" s="25"/>
      <c r="O6" s="21">
        <f t="shared" si="2"/>
        <v>0</v>
      </c>
      <c r="P6" s="22"/>
      <c r="Q6" s="23" t="str">
        <f t="shared" si="10"/>
        <v/>
      </c>
      <c r="R6" s="21" t="str">
        <f t="shared" si="11"/>
        <v/>
      </c>
      <c r="S6" s="24">
        <f t="shared" si="3"/>
        <v>0</v>
      </c>
      <c r="T6" s="24">
        <f t="shared" si="12"/>
        <v>0</v>
      </c>
      <c r="U6" s="50">
        <f t="shared" si="13"/>
        <v>0</v>
      </c>
      <c r="V6" s="24">
        <f t="shared" si="14"/>
        <v>0</v>
      </c>
      <c r="W6" s="24">
        <f t="shared" si="15"/>
        <v>0</v>
      </c>
      <c r="X6" s="24">
        <f t="shared" si="16"/>
        <v>0</v>
      </c>
      <c r="Y6" s="24">
        <f t="shared" si="17"/>
        <v>0</v>
      </c>
      <c r="Z6" s="24">
        <f t="shared" si="4"/>
        <v>0</v>
      </c>
    </row>
    <row r="7" spans="1:26" x14ac:dyDescent="0.4">
      <c r="A7" s="18">
        <f t="shared" si="18"/>
        <v>4</v>
      </c>
      <c r="B7" s="19"/>
      <c r="C7" s="25"/>
      <c r="D7" s="20"/>
      <c r="E7" s="21">
        <f t="shared" si="0"/>
        <v>0</v>
      </c>
      <c r="F7" s="22"/>
      <c r="G7" s="30" t="str">
        <f t="shared" si="5"/>
        <v/>
      </c>
      <c r="H7" s="21" t="str">
        <f t="shared" si="6"/>
        <v/>
      </c>
      <c r="I7" s="23" t="str">
        <f t="shared" si="7"/>
        <v/>
      </c>
      <c r="J7" s="21" t="str">
        <f t="shared" si="8"/>
        <v/>
      </c>
      <c r="K7" s="24">
        <f t="shared" si="1"/>
        <v>0</v>
      </c>
      <c r="L7" s="24">
        <f t="shared" si="9"/>
        <v>0</v>
      </c>
      <c r="M7" s="25"/>
      <c r="N7" s="25"/>
      <c r="O7" s="21">
        <f t="shared" si="2"/>
        <v>0</v>
      </c>
      <c r="P7" s="22"/>
      <c r="Q7" s="23" t="str">
        <f t="shared" si="10"/>
        <v/>
      </c>
      <c r="R7" s="21" t="str">
        <f t="shared" si="11"/>
        <v/>
      </c>
      <c r="S7" s="24">
        <f t="shared" si="3"/>
        <v>0</v>
      </c>
      <c r="T7" s="24">
        <f t="shared" si="12"/>
        <v>0</v>
      </c>
      <c r="U7" s="50">
        <f t="shared" si="13"/>
        <v>0</v>
      </c>
      <c r="V7" s="24">
        <f t="shared" si="14"/>
        <v>0</v>
      </c>
      <c r="W7" s="24">
        <f t="shared" si="15"/>
        <v>0</v>
      </c>
      <c r="X7" s="24">
        <f t="shared" si="16"/>
        <v>0</v>
      </c>
      <c r="Y7" s="24">
        <f t="shared" si="17"/>
        <v>0</v>
      </c>
      <c r="Z7" s="24">
        <f t="shared" si="4"/>
        <v>0</v>
      </c>
    </row>
    <row r="8" spans="1:26" x14ac:dyDescent="0.4">
      <c r="A8" s="18">
        <f t="shared" si="18"/>
        <v>5</v>
      </c>
      <c r="B8" s="19"/>
      <c r="C8" s="25"/>
      <c r="D8" s="20"/>
      <c r="E8" s="21">
        <f t="shared" si="0"/>
        <v>0</v>
      </c>
      <c r="F8" s="22"/>
      <c r="G8" s="30" t="str">
        <f t="shared" si="5"/>
        <v/>
      </c>
      <c r="H8" s="21" t="str">
        <f t="shared" si="6"/>
        <v/>
      </c>
      <c r="I8" s="23" t="str">
        <f t="shared" si="7"/>
        <v/>
      </c>
      <c r="J8" s="21" t="str">
        <f t="shared" si="8"/>
        <v/>
      </c>
      <c r="K8" s="24">
        <f t="shared" si="1"/>
        <v>0</v>
      </c>
      <c r="L8" s="24">
        <f t="shared" si="9"/>
        <v>0</v>
      </c>
      <c r="M8" s="25"/>
      <c r="N8" s="25"/>
      <c r="O8" s="21">
        <f t="shared" si="2"/>
        <v>0</v>
      </c>
      <c r="P8" s="22"/>
      <c r="Q8" s="23" t="str">
        <f t="shared" si="10"/>
        <v/>
      </c>
      <c r="R8" s="21" t="str">
        <f t="shared" si="11"/>
        <v/>
      </c>
      <c r="S8" s="24">
        <f t="shared" si="3"/>
        <v>0</v>
      </c>
      <c r="T8" s="24">
        <f t="shared" si="12"/>
        <v>0</v>
      </c>
      <c r="U8" s="50">
        <f t="shared" si="13"/>
        <v>0</v>
      </c>
      <c r="V8" s="24">
        <f t="shared" si="14"/>
        <v>0</v>
      </c>
      <c r="W8" s="24">
        <f t="shared" si="15"/>
        <v>0</v>
      </c>
      <c r="X8" s="24">
        <f t="shared" si="16"/>
        <v>0</v>
      </c>
      <c r="Y8" s="24">
        <f t="shared" si="17"/>
        <v>0</v>
      </c>
      <c r="Z8" s="24">
        <f t="shared" si="4"/>
        <v>0</v>
      </c>
    </row>
    <row r="9" spans="1:26" x14ac:dyDescent="0.4">
      <c r="A9" s="18">
        <f t="shared" si="18"/>
        <v>6</v>
      </c>
      <c r="B9" s="19"/>
      <c r="C9" s="25"/>
      <c r="D9" s="20"/>
      <c r="E9" s="21">
        <f t="shared" si="0"/>
        <v>0</v>
      </c>
      <c r="F9" s="22"/>
      <c r="G9" s="30" t="str">
        <f t="shared" si="5"/>
        <v/>
      </c>
      <c r="H9" s="21" t="str">
        <f t="shared" si="6"/>
        <v/>
      </c>
      <c r="I9" s="23" t="str">
        <f t="shared" si="7"/>
        <v/>
      </c>
      <c r="J9" s="21" t="str">
        <f t="shared" si="8"/>
        <v/>
      </c>
      <c r="K9" s="24">
        <f t="shared" si="1"/>
        <v>0</v>
      </c>
      <c r="L9" s="24">
        <f>SUM(C9,D9,K9)</f>
        <v>0</v>
      </c>
      <c r="M9" s="25"/>
      <c r="N9" s="25"/>
      <c r="O9" s="21">
        <f t="shared" si="2"/>
        <v>0</v>
      </c>
      <c r="P9" s="22"/>
      <c r="Q9" s="23" t="str">
        <f t="shared" si="10"/>
        <v/>
      </c>
      <c r="R9" s="21" t="str">
        <f t="shared" si="11"/>
        <v/>
      </c>
      <c r="S9" s="24">
        <f t="shared" si="3"/>
        <v>0</v>
      </c>
      <c r="T9" s="24">
        <f t="shared" si="12"/>
        <v>0</v>
      </c>
      <c r="U9" s="50">
        <f t="shared" si="13"/>
        <v>0</v>
      </c>
      <c r="V9" s="24">
        <f t="shared" si="14"/>
        <v>0</v>
      </c>
      <c r="W9" s="24">
        <f t="shared" si="15"/>
        <v>0</v>
      </c>
      <c r="X9" s="24">
        <f t="shared" si="16"/>
        <v>0</v>
      </c>
      <c r="Y9" s="24">
        <f t="shared" si="17"/>
        <v>0</v>
      </c>
      <c r="Z9" s="24">
        <f t="shared" si="4"/>
        <v>0</v>
      </c>
    </row>
    <row r="10" spans="1:26" x14ac:dyDescent="0.4">
      <c r="A10" s="18">
        <f t="shared" si="18"/>
        <v>7</v>
      </c>
      <c r="B10" s="19"/>
      <c r="C10" s="25"/>
      <c r="D10" s="20"/>
      <c r="E10" s="21">
        <f t="shared" si="0"/>
        <v>0</v>
      </c>
      <c r="F10" s="22"/>
      <c r="G10" s="30" t="str">
        <f>IF(ISBLANK(F10),"",DATEDIF(F10,241378,"m")+IF(DATEDIF(F10,241378,"md")&gt;0,1,0))</f>
        <v/>
      </c>
      <c r="H10" s="21" t="str">
        <f t="shared" si="6"/>
        <v/>
      </c>
      <c r="I10" s="23" t="str">
        <f t="shared" si="7"/>
        <v/>
      </c>
      <c r="J10" s="21" t="str">
        <f t="shared" si="8"/>
        <v/>
      </c>
      <c r="K10" s="24">
        <f t="shared" si="1"/>
        <v>0</v>
      </c>
      <c r="L10" s="24">
        <f t="shared" si="9"/>
        <v>0</v>
      </c>
      <c r="M10" s="25"/>
      <c r="N10" s="25"/>
      <c r="O10" s="21">
        <f t="shared" si="2"/>
        <v>0</v>
      </c>
      <c r="P10" s="22"/>
      <c r="Q10" s="23" t="str">
        <f t="shared" si="10"/>
        <v/>
      </c>
      <c r="R10" s="21" t="str">
        <f t="shared" si="11"/>
        <v/>
      </c>
      <c r="S10" s="24">
        <f t="shared" si="3"/>
        <v>0</v>
      </c>
      <c r="T10" s="24">
        <f t="shared" si="12"/>
        <v>0</v>
      </c>
      <c r="U10" s="50">
        <f t="shared" si="13"/>
        <v>0</v>
      </c>
      <c r="V10" s="24">
        <f t="shared" si="14"/>
        <v>0</v>
      </c>
      <c r="W10" s="24">
        <f t="shared" si="15"/>
        <v>0</v>
      </c>
      <c r="X10" s="24">
        <f t="shared" si="16"/>
        <v>0</v>
      </c>
      <c r="Y10" s="24">
        <f t="shared" si="17"/>
        <v>0</v>
      </c>
      <c r="Z10" s="24">
        <f t="shared" si="4"/>
        <v>0</v>
      </c>
    </row>
    <row r="11" spans="1:26" x14ac:dyDescent="0.4">
      <c r="A11" s="18">
        <f t="shared" si="18"/>
        <v>8</v>
      </c>
      <c r="B11" s="19"/>
      <c r="C11" s="25"/>
      <c r="D11" s="20"/>
      <c r="E11" s="21">
        <f t="shared" si="0"/>
        <v>0</v>
      </c>
      <c r="F11" s="22"/>
      <c r="G11" s="30" t="str">
        <f>IF(ISBLANK(F11),"",DATEDIF(F11,241378,"m")+IF(DATEDIF(F11,241378,"md")&gt;0,1,0))</f>
        <v/>
      </c>
      <c r="H11" s="21" t="str">
        <f t="shared" si="6"/>
        <v/>
      </c>
      <c r="I11" s="23" t="str">
        <f t="shared" si="7"/>
        <v/>
      </c>
      <c r="J11" s="21" t="str">
        <f t="shared" si="8"/>
        <v/>
      </c>
      <c r="K11" s="24">
        <f t="shared" si="1"/>
        <v>0</v>
      </c>
      <c r="L11" s="24">
        <f t="shared" si="9"/>
        <v>0</v>
      </c>
      <c r="M11" s="25"/>
      <c r="N11" s="25"/>
      <c r="O11" s="21">
        <f t="shared" si="2"/>
        <v>0</v>
      </c>
      <c r="P11" s="22"/>
      <c r="Q11" s="23" t="str">
        <f t="shared" si="10"/>
        <v/>
      </c>
      <c r="R11" s="21" t="str">
        <f t="shared" si="11"/>
        <v/>
      </c>
      <c r="S11" s="24">
        <f t="shared" si="3"/>
        <v>0</v>
      </c>
      <c r="T11" s="24">
        <f t="shared" si="12"/>
        <v>0</v>
      </c>
      <c r="U11" s="50">
        <f t="shared" si="13"/>
        <v>0</v>
      </c>
      <c r="V11" s="24">
        <f t="shared" si="14"/>
        <v>0</v>
      </c>
      <c r="W11" s="24">
        <f t="shared" si="15"/>
        <v>0</v>
      </c>
      <c r="X11" s="24">
        <f t="shared" si="16"/>
        <v>0</v>
      </c>
      <c r="Y11" s="24">
        <f t="shared" si="17"/>
        <v>0</v>
      </c>
      <c r="Z11" s="24">
        <f t="shared" si="4"/>
        <v>0</v>
      </c>
    </row>
    <row r="12" spans="1:26" x14ac:dyDescent="0.4">
      <c r="A12" s="18">
        <f t="shared" si="18"/>
        <v>9</v>
      </c>
      <c r="B12" s="19"/>
      <c r="C12" s="25"/>
      <c r="D12" s="20"/>
      <c r="E12" s="21">
        <f t="shared" si="0"/>
        <v>0</v>
      </c>
      <c r="F12" s="22"/>
      <c r="G12" s="30" t="str">
        <f t="shared" si="5"/>
        <v/>
      </c>
      <c r="H12" s="21" t="str">
        <f t="shared" si="6"/>
        <v/>
      </c>
      <c r="I12" s="23" t="str">
        <f t="shared" si="7"/>
        <v/>
      </c>
      <c r="J12" s="21" t="str">
        <f t="shared" si="8"/>
        <v/>
      </c>
      <c r="K12" s="24">
        <f t="shared" si="1"/>
        <v>0</v>
      </c>
      <c r="L12" s="24">
        <f t="shared" si="9"/>
        <v>0</v>
      </c>
      <c r="M12" s="25"/>
      <c r="N12" s="25"/>
      <c r="O12" s="21">
        <f t="shared" si="2"/>
        <v>0</v>
      </c>
      <c r="P12" s="22"/>
      <c r="Q12" s="23" t="str">
        <f t="shared" si="10"/>
        <v/>
      </c>
      <c r="R12" s="21" t="str">
        <f t="shared" si="11"/>
        <v/>
      </c>
      <c r="S12" s="24">
        <f t="shared" si="3"/>
        <v>0</v>
      </c>
      <c r="T12" s="24">
        <f t="shared" si="12"/>
        <v>0</v>
      </c>
      <c r="U12" s="50">
        <f t="shared" si="13"/>
        <v>0</v>
      </c>
      <c r="V12" s="24">
        <f t="shared" si="14"/>
        <v>0</v>
      </c>
      <c r="W12" s="24">
        <f t="shared" si="15"/>
        <v>0</v>
      </c>
      <c r="X12" s="24">
        <f t="shared" si="16"/>
        <v>0</v>
      </c>
      <c r="Y12" s="24">
        <f t="shared" si="17"/>
        <v>0</v>
      </c>
      <c r="Z12" s="24">
        <f t="shared" si="4"/>
        <v>0</v>
      </c>
    </row>
    <row r="13" spans="1:26" x14ac:dyDescent="0.4">
      <c r="A13" s="18">
        <f t="shared" si="18"/>
        <v>10</v>
      </c>
      <c r="B13" s="19"/>
      <c r="C13" s="25"/>
      <c r="D13" s="20"/>
      <c r="E13" s="21">
        <f t="shared" si="0"/>
        <v>0</v>
      </c>
      <c r="F13" s="22"/>
      <c r="G13" s="30" t="str">
        <f t="shared" si="5"/>
        <v/>
      </c>
      <c r="H13" s="21" t="str">
        <f t="shared" si="6"/>
        <v/>
      </c>
      <c r="I13" s="23" t="str">
        <f t="shared" si="7"/>
        <v/>
      </c>
      <c r="J13" s="21" t="str">
        <f t="shared" si="8"/>
        <v/>
      </c>
      <c r="K13" s="24">
        <f t="shared" si="1"/>
        <v>0</v>
      </c>
      <c r="L13" s="24">
        <f t="shared" si="9"/>
        <v>0</v>
      </c>
      <c r="M13" s="25"/>
      <c r="N13" s="25"/>
      <c r="O13" s="21">
        <f t="shared" si="2"/>
        <v>0</v>
      </c>
      <c r="P13" s="22"/>
      <c r="Q13" s="23" t="str">
        <f t="shared" si="10"/>
        <v/>
      </c>
      <c r="R13" s="21" t="str">
        <f t="shared" si="11"/>
        <v/>
      </c>
      <c r="S13" s="24">
        <f t="shared" si="3"/>
        <v>0</v>
      </c>
      <c r="T13" s="24">
        <f t="shared" si="12"/>
        <v>0</v>
      </c>
      <c r="U13" s="50">
        <f t="shared" si="13"/>
        <v>0</v>
      </c>
      <c r="V13" s="24">
        <f t="shared" si="14"/>
        <v>0</v>
      </c>
      <c r="W13" s="24">
        <f t="shared" si="15"/>
        <v>0</v>
      </c>
      <c r="X13" s="24">
        <f t="shared" si="16"/>
        <v>0</v>
      </c>
      <c r="Y13" s="24">
        <f t="shared" si="17"/>
        <v>0</v>
      </c>
      <c r="Z13" s="24">
        <f t="shared" si="4"/>
        <v>0</v>
      </c>
    </row>
    <row r="14" spans="1:26" x14ac:dyDescent="0.4">
      <c r="A14" s="18">
        <f t="shared" si="18"/>
        <v>11</v>
      </c>
      <c r="B14" s="19"/>
      <c r="C14" s="25"/>
      <c r="D14" s="20"/>
      <c r="E14" s="21">
        <f t="shared" si="0"/>
        <v>0</v>
      </c>
      <c r="F14" s="22"/>
      <c r="G14" s="30" t="str">
        <f t="shared" si="5"/>
        <v/>
      </c>
      <c r="H14" s="21" t="str">
        <f t="shared" si="6"/>
        <v/>
      </c>
      <c r="I14" s="23" t="str">
        <f t="shared" si="7"/>
        <v/>
      </c>
      <c r="J14" s="21" t="str">
        <f t="shared" si="8"/>
        <v/>
      </c>
      <c r="K14" s="24">
        <f t="shared" si="1"/>
        <v>0</v>
      </c>
      <c r="L14" s="24">
        <f>SUM(C14,D14,K14)</f>
        <v>0</v>
      </c>
      <c r="M14" s="25"/>
      <c r="N14" s="25"/>
      <c r="O14" s="21">
        <f t="shared" si="2"/>
        <v>0</v>
      </c>
      <c r="P14" s="22"/>
      <c r="Q14" s="23" t="str">
        <f t="shared" si="10"/>
        <v/>
      </c>
      <c r="R14" s="21" t="str">
        <f t="shared" si="11"/>
        <v/>
      </c>
      <c r="S14" s="24">
        <f t="shared" si="3"/>
        <v>0</v>
      </c>
      <c r="T14" s="24">
        <f t="shared" si="12"/>
        <v>0</v>
      </c>
      <c r="U14" s="50">
        <f t="shared" si="13"/>
        <v>0</v>
      </c>
      <c r="V14" s="24">
        <f t="shared" si="14"/>
        <v>0</v>
      </c>
      <c r="W14" s="24">
        <f t="shared" si="15"/>
        <v>0</v>
      </c>
      <c r="X14" s="24">
        <f t="shared" si="16"/>
        <v>0</v>
      </c>
      <c r="Y14" s="24">
        <f t="shared" si="17"/>
        <v>0</v>
      </c>
      <c r="Z14" s="24">
        <f t="shared" si="4"/>
        <v>0</v>
      </c>
    </row>
    <row r="15" spans="1:26" x14ac:dyDescent="0.4">
      <c r="A15" s="18">
        <f t="shared" si="18"/>
        <v>12</v>
      </c>
      <c r="B15" s="19"/>
      <c r="C15" s="25"/>
      <c r="D15" s="20"/>
      <c r="E15" s="21">
        <f t="shared" si="0"/>
        <v>0</v>
      </c>
      <c r="F15" s="22"/>
      <c r="G15" s="30" t="str">
        <f t="shared" si="5"/>
        <v/>
      </c>
      <c r="H15" s="21" t="str">
        <f t="shared" si="6"/>
        <v/>
      </c>
      <c r="I15" s="23" t="str">
        <f t="shared" si="7"/>
        <v/>
      </c>
      <c r="J15" s="21" t="str">
        <f t="shared" si="8"/>
        <v/>
      </c>
      <c r="K15" s="24">
        <f t="shared" si="1"/>
        <v>0</v>
      </c>
      <c r="L15" s="24">
        <f t="shared" ref="L15:L23" si="19">SUM(C15,D15,K15)</f>
        <v>0</v>
      </c>
      <c r="M15" s="25"/>
      <c r="N15" s="25"/>
      <c r="O15" s="21">
        <f t="shared" si="2"/>
        <v>0</v>
      </c>
      <c r="P15" s="22"/>
      <c r="Q15" s="23" t="str">
        <f t="shared" si="10"/>
        <v/>
      </c>
      <c r="R15" s="21" t="str">
        <f t="shared" si="11"/>
        <v/>
      </c>
      <c r="S15" s="24">
        <f t="shared" si="3"/>
        <v>0</v>
      </c>
      <c r="T15" s="24">
        <f t="shared" si="12"/>
        <v>0</v>
      </c>
      <c r="U15" s="50">
        <f t="shared" si="13"/>
        <v>0</v>
      </c>
      <c r="V15" s="24">
        <f t="shared" si="14"/>
        <v>0</v>
      </c>
      <c r="W15" s="24">
        <f t="shared" si="15"/>
        <v>0</v>
      </c>
      <c r="X15" s="24">
        <f t="shared" si="16"/>
        <v>0</v>
      </c>
      <c r="Y15" s="24">
        <f t="shared" si="17"/>
        <v>0</v>
      </c>
      <c r="Z15" s="24">
        <f t="shared" si="4"/>
        <v>0</v>
      </c>
    </row>
    <row r="16" spans="1:26" x14ac:dyDescent="0.4">
      <c r="A16" s="18">
        <f t="shared" si="18"/>
        <v>13</v>
      </c>
      <c r="B16" s="19"/>
      <c r="C16" s="25"/>
      <c r="D16" s="20"/>
      <c r="E16" s="21">
        <f t="shared" si="0"/>
        <v>0</v>
      </c>
      <c r="F16" s="22"/>
      <c r="G16" s="30" t="str">
        <f t="shared" si="5"/>
        <v/>
      </c>
      <c r="H16" s="21" t="str">
        <f t="shared" si="6"/>
        <v/>
      </c>
      <c r="I16" s="23" t="str">
        <f t="shared" si="7"/>
        <v/>
      </c>
      <c r="J16" s="21" t="str">
        <f t="shared" si="8"/>
        <v/>
      </c>
      <c r="K16" s="24">
        <f t="shared" si="1"/>
        <v>0</v>
      </c>
      <c r="L16" s="24">
        <f t="shared" si="19"/>
        <v>0</v>
      </c>
      <c r="M16" s="25"/>
      <c r="N16" s="25"/>
      <c r="O16" s="21">
        <f t="shared" si="2"/>
        <v>0</v>
      </c>
      <c r="P16" s="22"/>
      <c r="Q16" s="23" t="str">
        <f t="shared" si="10"/>
        <v/>
      </c>
      <c r="R16" s="21" t="str">
        <f t="shared" si="11"/>
        <v/>
      </c>
      <c r="S16" s="24">
        <f t="shared" si="3"/>
        <v>0</v>
      </c>
      <c r="T16" s="24">
        <f t="shared" si="12"/>
        <v>0</v>
      </c>
      <c r="U16" s="50">
        <f t="shared" si="13"/>
        <v>0</v>
      </c>
      <c r="V16" s="24">
        <f t="shared" si="14"/>
        <v>0</v>
      </c>
      <c r="W16" s="24">
        <f t="shared" si="15"/>
        <v>0</v>
      </c>
      <c r="X16" s="24">
        <f t="shared" si="16"/>
        <v>0</v>
      </c>
      <c r="Y16" s="24">
        <f t="shared" si="17"/>
        <v>0</v>
      </c>
      <c r="Z16" s="24">
        <f t="shared" si="4"/>
        <v>0</v>
      </c>
    </row>
    <row r="17" spans="1:26" x14ac:dyDescent="0.4">
      <c r="A17" s="18">
        <f t="shared" si="18"/>
        <v>14</v>
      </c>
      <c r="B17" s="19"/>
      <c r="C17" s="25"/>
      <c r="D17" s="20"/>
      <c r="E17" s="21">
        <f t="shared" si="0"/>
        <v>0</v>
      </c>
      <c r="F17" s="22"/>
      <c r="G17" s="30" t="str">
        <f t="shared" si="5"/>
        <v/>
      </c>
      <c r="H17" s="21" t="str">
        <f t="shared" si="6"/>
        <v/>
      </c>
      <c r="I17" s="23" t="str">
        <f t="shared" si="7"/>
        <v/>
      </c>
      <c r="J17" s="21" t="str">
        <f t="shared" si="8"/>
        <v/>
      </c>
      <c r="K17" s="24">
        <f t="shared" si="1"/>
        <v>0</v>
      </c>
      <c r="L17" s="24">
        <f t="shared" si="19"/>
        <v>0</v>
      </c>
      <c r="M17" s="25"/>
      <c r="N17" s="25"/>
      <c r="O17" s="21">
        <f t="shared" si="2"/>
        <v>0</v>
      </c>
      <c r="P17" s="22"/>
      <c r="Q17" s="23" t="str">
        <f t="shared" si="10"/>
        <v/>
      </c>
      <c r="R17" s="21" t="str">
        <f t="shared" si="11"/>
        <v/>
      </c>
      <c r="S17" s="24">
        <f t="shared" si="3"/>
        <v>0</v>
      </c>
      <c r="T17" s="24">
        <f t="shared" si="12"/>
        <v>0</v>
      </c>
      <c r="U17" s="50">
        <f t="shared" si="13"/>
        <v>0</v>
      </c>
      <c r="V17" s="24">
        <f t="shared" si="14"/>
        <v>0</v>
      </c>
      <c r="W17" s="24">
        <f t="shared" si="15"/>
        <v>0</v>
      </c>
      <c r="X17" s="24">
        <f t="shared" si="16"/>
        <v>0</v>
      </c>
      <c r="Y17" s="24">
        <f t="shared" si="17"/>
        <v>0</v>
      </c>
      <c r="Z17" s="24">
        <f t="shared" si="4"/>
        <v>0</v>
      </c>
    </row>
    <row r="18" spans="1:26" x14ac:dyDescent="0.4">
      <c r="A18" s="18">
        <f t="shared" si="18"/>
        <v>15</v>
      </c>
      <c r="B18" s="19"/>
      <c r="C18" s="25"/>
      <c r="D18" s="20"/>
      <c r="E18" s="21">
        <f t="shared" si="0"/>
        <v>0</v>
      </c>
      <c r="F18" s="22"/>
      <c r="G18" s="30" t="str">
        <f t="shared" si="5"/>
        <v/>
      </c>
      <c r="H18" s="21" t="str">
        <f t="shared" si="6"/>
        <v/>
      </c>
      <c r="I18" s="23" t="str">
        <f t="shared" si="7"/>
        <v/>
      </c>
      <c r="J18" s="21" t="str">
        <f t="shared" si="8"/>
        <v/>
      </c>
      <c r="K18" s="24">
        <f t="shared" si="1"/>
        <v>0</v>
      </c>
      <c r="L18" s="24">
        <f t="shared" si="19"/>
        <v>0</v>
      </c>
      <c r="M18" s="25"/>
      <c r="N18" s="25"/>
      <c r="O18" s="21">
        <f t="shared" si="2"/>
        <v>0</v>
      </c>
      <c r="P18" s="22"/>
      <c r="Q18" s="23" t="str">
        <f t="shared" si="10"/>
        <v/>
      </c>
      <c r="R18" s="21" t="str">
        <f t="shared" si="11"/>
        <v/>
      </c>
      <c r="S18" s="24">
        <f t="shared" si="3"/>
        <v>0</v>
      </c>
      <c r="T18" s="24">
        <f t="shared" si="12"/>
        <v>0</v>
      </c>
      <c r="U18" s="50">
        <f t="shared" si="13"/>
        <v>0</v>
      </c>
      <c r="V18" s="24">
        <f t="shared" si="14"/>
        <v>0</v>
      </c>
      <c r="W18" s="24">
        <f t="shared" si="15"/>
        <v>0</v>
      </c>
      <c r="X18" s="24">
        <f t="shared" si="16"/>
        <v>0</v>
      </c>
      <c r="Y18" s="24">
        <f t="shared" si="17"/>
        <v>0</v>
      </c>
      <c r="Z18" s="24">
        <f t="shared" si="4"/>
        <v>0</v>
      </c>
    </row>
    <row r="19" spans="1:26" x14ac:dyDescent="0.4">
      <c r="A19" s="18">
        <f t="shared" si="18"/>
        <v>16</v>
      </c>
      <c r="B19" s="19"/>
      <c r="C19" s="25"/>
      <c r="D19" s="20"/>
      <c r="E19" s="21">
        <f t="shared" si="0"/>
        <v>0</v>
      </c>
      <c r="F19" s="22"/>
      <c r="G19" s="30" t="str">
        <f t="shared" si="5"/>
        <v/>
      </c>
      <c r="H19" s="21" t="str">
        <f t="shared" si="6"/>
        <v/>
      </c>
      <c r="I19" s="23" t="str">
        <f t="shared" si="7"/>
        <v/>
      </c>
      <c r="J19" s="21" t="str">
        <f t="shared" si="8"/>
        <v/>
      </c>
      <c r="K19" s="24">
        <f t="shared" si="1"/>
        <v>0</v>
      </c>
      <c r="L19" s="24">
        <f t="shared" si="19"/>
        <v>0</v>
      </c>
      <c r="M19" s="25"/>
      <c r="N19" s="25"/>
      <c r="O19" s="21">
        <f t="shared" si="2"/>
        <v>0</v>
      </c>
      <c r="P19" s="22"/>
      <c r="Q19" s="23" t="str">
        <f t="shared" si="10"/>
        <v/>
      </c>
      <c r="R19" s="21" t="str">
        <f t="shared" si="11"/>
        <v/>
      </c>
      <c r="S19" s="24">
        <f t="shared" si="3"/>
        <v>0</v>
      </c>
      <c r="T19" s="24">
        <f t="shared" si="12"/>
        <v>0</v>
      </c>
      <c r="U19" s="50">
        <f t="shared" si="13"/>
        <v>0</v>
      </c>
      <c r="V19" s="24">
        <f t="shared" si="14"/>
        <v>0</v>
      </c>
      <c r="W19" s="24">
        <f t="shared" si="15"/>
        <v>0</v>
      </c>
      <c r="X19" s="24">
        <f t="shared" si="16"/>
        <v>0</v>
      </c>
      <c r="Y19" s="24">
        <f t="shared" si="17"/>
        <v>0</v>
      </c>
      <c r="Z19" s="24">
        <f t="shared" si="4"/>
        <v>0</v>
      </c>
    </row>
    <row r="20" spans="1:26" x14ac:dyDescent="0.4">
      <c r="A20" s="18">
        <f t="shared" si="18"/>
        <v>17</v>
      </c>
      <c r="B20" s="19"/>
      <c r="C20" s="25"/>
      <c r="D20" s="20"/>
      <c r="E20" s="21">
        <f t="shared" si="0"/>
        <v>0</v>
      </c>
      <c r="F20" s="22"/>
      <c r="G20" s="30" t="str">
        <f t="shared" si="5"/>
        <v/>
      </c>
      <c r="H20" s="21" t="str">
        <f t="shared" si="6"/>
        <v/>
      </c>
      <c r="I20" s="23" t="str">
        <f t="shared" si="7"/>
        <v/>
      </c>
      <c r="J20" s="21" t="str">
        <f t="shared" si="8"/>
        <v/>
      </c>
      <c r="K20" s="24">
        <f t="shared" si="1"/>
        <v>0</v>
      </c>
      <c r="L20" s="24">
        <f t="shared" si="19"/>
        <v>0</v>
      </c>
      <c r="M20" s="25"/>
      <c r="N20" s="25"/>
      <c r="O20" s="21">
        <f t="shared" si="2"/>
        <v>0</v>
      </c>
      <c r="P20" s="22"/>
      <c r="Q20" s="23" t="str">
        <f t="shared" si="10"/>
        <v/>
      </c>
      <c r="R20" s="21" t="str">
        <f t="shared" si="11"/>
        <v/>
      </c>
      <c r="S20" s="24">
        <f t="shared" si="3"/>
        <v>0</v>
      </c>
      <c r="T20" s="24">
        <f t="shared" si="12"/>
        <v>0</v>
      </c>
      <c r="U20" s="50">
        <f t="shared" si="13"/>
        <v>0</v>
      </c>
      <c r="V20" s="24">
        <f t="shared" si="14"/>
        <v>0</v>
      </c>
      <c r="W20" s="24">
        <f t="shared" si="15"/>
        <v>0</v>
      </c>
      <c r="X20" s="24">
        <f t="shared" si="16"/>
        <v>0</v>
      </c>
      <c r="Y20" s="24">
        <f t="shared" si="17"/>
        <v>0</v>
      </c>
      <c r="Z20" s="24">
        <f t="shared" si="4"/>
        <v>0</v>
      </c>
    </row>
    <row r="21" spans="1:26" x14ac:dyDescent="0.4">
      <c r="A21" s="18">
        <f t="shared" si="18"/>
        <v>18</v>
      </c>
      <c r="B21" s="19"/>
      <c r="C21" s="25"/>
      <c r="D21" s="20"/>
      <c r="E21" s="21">
        <f t="shared" si="0"/>
        <v>0</v>
      </c>
      <c r="F21" s="22"/>
      <c r="G21" s="30" t="str">
        <f t="shared" si="5"/>
        <v/>
      </c>
      <c r="H21" s="21" t="str">
        <f t="shared" si="6"/>
        <v/>
      </c>
      <c r="I21" s="23" t="str">
        <f t="shared" si="7"/>
        <v/>
      </c>
      <c r="J21" s="21" t="str">
        <f t="shared" si="8"/>
        <v/>
      </c>
      <c r="K21" s="24">
        <f t="shared" si="1"/>
        <v>0</v>
      </c>
      <c r="L21" s="24">
        <f t="shared" si="19"/>
        <v>0</v>
      </c>
      <c r="M21" s="25"/>
      <c r="N21" s="25"/>
      <c r="O21" s="21">
        <f t="shared" si="2"/>
        <v>0</v>
      </c>
      <c r="P21" s="22"/>
      <c r="Q21" s="23" t="str">
        <f t="shared" si="10"/>
        <v/>
      </c>
      <c r="R21" s="21" t="str">
        <f t="shared" si="11"/>
        <v/>
      </c>
      <c r="S21" s="24">
        <f t="shared" si="3"/>
        <v>0</v>
      </c>
      <c r="T21" s="24">
        <f t="shared" si="12"/>
        <v>0</v>
      </c>
      <c r="U21" s="50">
        <f t="shared" si="13"/>
        <v>0</v>
      </c>
      <c r="V21" s="24">
        <f t="shared" si="14"/>
        <v>0</v>
      </c>
      <c r="W21" s="24">
        <f t="shared" si="15"/>
        <v>0</v>
      </c>
      <c r="X21" s="24">
        <f t="shared" si="16"/>
        <v>0</v>
      </c>
      <c r="Y21" s="24">
        <f t="shared" si="17"/>
        <v>0</v>
      </c>
      <c r="Z21" s="24">
        <f t="shared" si="4"/>
        <v>0</v>
      </c>
    </row>
    <row r="22" spans="1:26" x14ac:dyDescent="0.4">
      <c r="A22" s="18">
        <f t="shared" si="18"/>
        <v>19</v>
      </c>
      <c r="B22" s="19"/>
      <c r="C22" s="25"/>
      <c r="D22" s="20"/>
      <c r="E22" s="21">
        <f t="shared" si="0"/>
        <v>0</v>
      </c>
      <c r="F22" s="22"/>
      <c r="G22" s="30" t="str">
        <f t="shared" si="5"/>
        <v/>
      </c>
      <c r="H22" s="21" t="str">
        <f t="shared" si="6"/>
        <v/>
      </c>
      <c r="I22" s="23" t="str">
        <f t="shared" si="7"/>
        <v/>
      </c>
      <c r="J22" s="21" t="str">
        <f t="shared" si="8"/>
        <v/>
      </c>
      <c r="K22" s="24">
        <f t="shared" si="1"/>
        <v>0</v>
      </c>
      <c r="L22" s="24">
        <f t="shared" si="19"/>
        <v>0</v>
      </c>
      <c r="M22" s="25"/>
      <c r="N22" s="25"/>
      <c r="O22" s="21">
        <f t="shared" si="2"/>
        <v>0</v>
      </c>
      <c r="P22" s="22"/>
      <c r="Q22" s="23" t="str">
        <f t="shared" si="10"/>
        <v/>
      </c>
      <c r="R22" s="21" t="str">
        <f t="shared" si="11"/>
        <v/>
      </c>
      <c r="S22" s="24">
        <f t="shared" si="3"/>
        <v>0</v>
      </c>
      <c r="T22" s="24">
        <f t="shared" si="12"/>
        <v>0</v>
      </c>
      <c r="U22" s="50">
        <f t="shared" si="13"/>
        <v>0</v>
      </c>
      <c r="V22" s="24">
        <f t="shared" si="14"/>
        <v>0</v>
      </c>
      <c r="W22" s="24">
        <f t="shared" si="15"/>
        <v>0</v>
      </c>
      <c r="X22" s="24">
        <f t="shared" si="16"/>
        <v>0</v>
      </c>
      <c r="Y22" s="24">
        <f t="shared" si="17"/>
        <v>0</v>
      </c>
      <c r="Z22" s="24">
        <f t="shared" si="4"/>
        <v>0</v>
      </c>
    </row>
    <row r="23" spans="1:26" x14ac:dyDescent="0.4">
      <c r="A23" s="18">
        <f t="shared" si="18"/>
        <v>20</v>
      </c>
      <c r="B23" s="19"/>
      <c r="C23" s="25"/>
      <c r="D23" s="20"/>
      <c r="E23" s="21">
        <f t="shared" si="0"/>
        <v>0</v>
      </c>
      <c r="F23" s="22"/>
      <c r="G23" s="30" t="str">
        <f t="shared" si="5"/>
        <v/>
      </c>
      <c r="H23" s="21" t="str">
        <f t="shared" si="6"/>
        <v/>
      </c>
      <c r="I23" s="23" t="str">
        <f t="shared" si="7"/>
        <v/>
      </c>
      <c r="J23" s="21" t="str">
        <f t="shared" si="8"/>
        <v/>
      </c>
      <c r="K23" s="24">
        <f t="shared" si="1"/>
        <v>0</v>
      </c>
      <c r="L23" s="24">
        <f t="shared" si="19"/>
        <v>0</v>
      </c>
      <c r="M23" s="25"/>
      <c r="N23" s="25"/>
      <c r="O23" s="21">
        <f t="shared" si="2"/>
        <v>0</v>
      </c>
      <c r="P23" s="22"/>
      <c r="Q23" s="23" t="str">
        <f t="shared" si="10"/>
        <v/>
      </c>
      <c r="R23" s="21" t="str">
        <f t="shared" si="11"/>
        <v/>
      </c>
      <c r="S23" s="24">
        <f t="shared" si="3"/>
        <v>0</v>
      </c>
      <c r="T23" s="24">
        <f t="shared" si="12"/>
        <v>0</v>
      </c>
      <c r="U23" s="50">
        <f t="shared" si="13"/>
        <v>0</v>
      </c>
      <c r="V23" s="24">
        <f t="shared" si="14"/>
        <v>0</v>
      </c>
      <c r="W23" s="24">
        <f t="shared" si="15"/>
        <v>0</v>
      </c>
      <c r="X23" s="24">
        <f t="shared" si="16"/>
        <v>0</v>
      </c>
      <c r="Y23" s="24">
        <f t="shared" si="17"/>
        <v>0</v>
      </c>
      <c r="Z23" s="24">
        <f t="shared" si="4"/>
        <v>0</v>
      </c>
    </row>
    <row r="24" spans="1:26" x14ac:dyDescent="0.4">
      <c r="A24" s="18"/>
      <c r="B24" s="33" t="s">
        <v>17</v>
      </c>
      <c r="C24" s="34">
        <f>SUM(C14:C23)</f>
        <v>0</v>
      </c>
      <c r="D24" s="34">
        <f>SUM(D14:D23)</f>
        <v>0</v>
      </c>
      <c r="E24" s="47"/>
      <c r="F24" s="55"/>
      <c r="G24" s="55"/>
      <c r="H24" s="34">
        <f>SUM(H14:H23)</f>
        <v>0</v>
      </c>
      <c r="I24" s="56"/>
      <c r="J24" s="34">
        <f>SUM(J14:J23)</f>
        <v>0</v>
      </c>
      <c r="K24" s="34">
        <f>SUM(K14:K23)</f>
        <v>0</v>
      </c>
      <c r="L24" s="34">
        <f>SUM(L14:L23)</f>
        <v>0</v>
      </c>
      <c r="M24" s="34">
        <f t="shared" ref="M24:N24" si="20">SUM(M14:M23)</f>
        <v>0</v>
      </c>
      <c r="N24" s="34">
        <f t="shared" si="20"/>
        <v>0</v>
      </c>
      <c r="O24" s="47"/>
      <c r="P24" s="47"/>
      <c r="Q24" s="47"/>
      <c r="R24" s="34">
        <f t="shared" ref="R24:T24" si="21">SUM(R4:R23)</f>
        <v>0</v>
      </c>
      <c r="S24" s="34">
        <f t="shared" si="21"/>
        <v>0</v>
      </c>
      <c r="T24" s="34">
        <f t="shared" si="21"/>
        <v>0</v>
      </c>
      <c r="U24" s="51">
        <f t="shared" ref="U24" si="22">SUM(U4:U23)</f>
        <v>0</v>
      </c>
      <c r="V24" s="34">
        <f t="shared" ref="V24" si="23">SUM(V4:V23)</f>
        <v>0</v>
      </c>
      <c r="W24" s="34">
        <f>SUM(W4:W23)</f>
        <v>0</v>
      </c>
      <c r="X24" s="34">
        <f>SUM(X4:X23)</f>
        <v>0</v>
      </c>
      <c r="Y24" s="34">
        <f t="shared" ref="Y24:Z24" si="24">SUM(Y4:Y23)</f>
        <v>0</v>
      </c>
      <c r="Z24" s="34">
        <f t="shared" si="24"/>
        <v>0</v>
      </c>
    </row>
    <row r="25" spans="1:26" x14ac:dyDescent="0.4">
      <c r="B25" s="27" t="s">
        <v>43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52"/>
      <c r="V25" s="28"/>
      <c r="W25" s="28"/>
      <c r="X25" s="28"/>
      <c r="Y25" s="28"/>
      <c r="Z25" s="28"/>
    </row>
    <row r="26" spans="1:26" x14ac:dyDescent="0.4">
      <c r="B26" s="27" t="s">
        <v>44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53"/>
      <c r="V26" s="29"/>
      <c r="W26" s="29"/>
    </row>
    <row r="27" spans="1:26" s="5" customFormat="1" ht="21" x14ac:dyDescent="0.35">
      <c r="A27" s="26"/>
      <c r="B27" s="32" t="s">
        <v>18</v>
      </c>
      <c r="C27" s="3"/>
      <c r="D27" s="3"/>
      <c r="E27" s="3"/>
      <c r="F27" s="4"/>
      <c r="G27" s="4"/>
      <c r="H27" s="3"/>
      <c r="I27" s="8"/>
      <c r="J27" s="3"/>
      <c r="U27" s="54"/>
    </row>
  </sheetData>
  <autoFilter ref="A3:AC27" xr:uid="{6CF2CD57-0A79-499F-A271-FD77593B3E4B}"/>
  <printOptions horizontalCentered="1"/>
  <pageMargins left="0" right="0" top="0.35433070866141736" bottom="0.27559055118110237" header="0.31496062992125984" footer="0.31496062992125984"/>
  <pageSetup paperSize="9" scale="70" fitToHeight="4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D0FC7-F01E-48E7-B7F2-8303324DD7AB}">
  <dimension ref="A1:AH27"/>
  <sheetViews>
    <sheetView zoomScaleNormal="100" workbookViewId="0"/>
  </sheetViews>
  <sheetFormatPr defaultColWidth="9.125" defaultRowHeight="26.25" outlineLevelCol="1" x14ac:dyDescent="0.4"/>
  <cols>
    <col min="1" max="1" width="6" style="26" customWidth="1"/>
    <col min="2" max="2" width="30.5" style="26" customWidth="1"/>
    <col min="3" max="3" width="14.5" style="3" customWidth="1"/>
    <col min="4" max="4" width="13.5" style="3" customWidth="1"/>
    <col min="5" max="5" width="11.875" style="3" customWidth="1"/>
    <col min="6" max="6" width="12" style="4" customWidth="1"/>
    <col min="7" max="7" width="10.75" style="4" customWidth="1"/>
    <col min="8" max="8" width="13" style="3" customWidth="1"/>
    <col min="9" max="9" width="10.75" style="8" customWidth="1"/>
    <col min="10" max="10" width="14" style="3" customWidth="1"/>
    <col min="11" max="11" width="13.375" style="5" bestFit="1" customWidth="1"/>
    <col min="12" max="12" width="14.375" style="5" bestFit="1" customWidth="1"/>
    <col min="13" max="13" width="12.625" style="5" customWidth="1"/>
    <col min="14" max="14" width="13" style="5" customWidth="1"/>
    <col min="15" max="15" width="12.625" style="5" customWidth="1"/>
    <col min="16" max="16" width="12" style="5" customWidth="1"/>
    <col min="17" max="17" width="10.75" style="5" customWidth="1"/>
    <col min="18" max="18" width="13.25" style="5" customWidth="1"/>
    <col min="19" max="19" width="13.375" style="5" customWidth="1"/>
    <col min="20" max="20" width="13.875" style="5" customWidth="1"/>
    <col min="21" max="21" width="12.625" style="5" customWidth="1"/>
    <col min="22" max="22" width="13" style="5" customWidth="1"/>
    <col min="23" max="23" width="12.625" style="5" customWidth="1"/>
    <col min="24" max="24" width="12" style="5" customWidth="1"/>
    <col min="25" max="25" width="10.75" style="5" customWidth="1"/>
    <col min="26" max="26" width="13.25" style="5" customWidth="1"/>
    <col min="27" max="27" width="13.375" style="5" customWidth="1"/>
    <col min="28" max="28" width="13.875" style="5" customWidth="1"/>
    <col min="29" max="29" width="14.375" style="54" customWidth="1"/>
    <col min="30" max="30" width="13.875" style="5" customWidth="1"/>
    <col min="31" max="31" width="14.75" style="5" customWidth="1"/>
    <col min="32" max="32" width="13.375" style="5" hidden="1" customWidth="1" outlineLevel="1"/>
    <col min="33" max="33" width="12.375" style="5" hidden="1" customWidth="1" outlineLevel="1"/>
    <col min="34" max="34" width="12" style="5" customWidth="1" collapsed="1"/>
    <col min="35" max="16384" width="9.125" style="1"/>
  </cols>
  <sheetData>
    <row r="1" spans="1:34" x14ac:dyDescent="0.4">
      <c r="A1" s="1"/>
      <c r="C1" s="2" t="s">
        <v>20</v>
      </c>
      <c r="G1" s="36" t="s">
        <v>23</v>
      </c>
      <c r="H1" s="35" t="s">
        <v>21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48"/>
      <c r="AD1" s="1"/>
      <c r="AE1" s="1"/>
      <c r="AH1" s="31"/>
    </row>
    <row r="2" spans="1:34" x14ac:dyDescent="0.4">
      <c r="A2" s="2"/>
      <c r="B2" s="41" t="s">
        <v>0</v>
      </c>
      <c r="C2" s="6">
        <v>242998</v>
      </c>
      <c r="F2" s="7"/>
      <c r="G2" s="36" t="s">
        <v>24</v>
      </c>
      <c r="H2" s="35" t="s">
        <v>50</v>
      </c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49"/>
      <c r="AD2" s="10"/>
      <c r="AE2" s="10"/>
    </row>
    <row r="3" spans="1:34" s="17" customFormat="1" ht="63" x14ac:dyDescent="0.2">
      <c r="A3" s="11" t="s">
        <v>1</v>
      </c>
      <c r="B3" s="11" t="s">
        <v>46</v>
      </c>
      <c r="C3" s="12" t="s">
        <v>2</v>
      </c>
      <c r="D3" s="12" t="s">
        <v>41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42</v>
      </c>
      <c r="L3" s="13" t="s">
        <v>9</v>
      </c>
      <c r="M3" s="14" t="s">
        <v>10</v>
      </c>
      <c r="N3" s="14" t="s">
        <v>11</v>
      </c>
      <c r="O3" s="14" t="s">
        <v>12</v>
      </c>
      <c r="P3" s="14" t="s">
        <v>4</v>
      </c>
      <c r="Q3" s="14" t="s">
        <v>7</v>
      </c>
      <c r="R3" s="14" t="s">
        <v>8</v>
      </c>
      <c r="S3" s="15" t="s">
        <v>25</v>
      </c>
      <c r="T3" s="15" t="s">
        <v>13</v>
      </c>
      <c r="U3" s="16" t="s">
        <v>14</v>
      </c>
      <c r="V3" s="16" t="s">
        <v>35</v>
      </c>
      <c r="W3" s="16" t="s">
        <v>12</v>
      </c>
      <c r="X3" s="16" t="s">
        <v>4</v>
      </c>
      <c r="Y3" s="16" t="s">
        <v>7</v>
      </c>
      <c r="Z3" s="16" t="s">
        <v>8</v>
      </c>
      <c r="AA3" s="16" t="s">
        <v>36</v>
      </c>
      <c r="AB3" s="16" t="s">
        <v>37</v>
      </c>
      <c r="AC3" s="16" t="s">
        <v>38</v>
      </c>
      <c r="AD3" s="16" t="s">
        <v>15</v>
      </c>
      <c r="AE3" s="46" t="s">
        <v>49</v>
      </c>
      <c r="AF3" s="11" t="s">
        <v>72</v>
      </c>
      <c r="AG3" s="11" t="s">
        <v>73</v>
      </c>
      <c r="AH3" s="11" t="s">
        <v>16</v>
      </c>
    </row>
    <row r="4" spans="1:34" x14ac:dyDescent="0.4">
      <c r="A4" s="18">
        <v>1</v>
      </c>
      <c r="B4" s="19"/>
      <c r="C4" s="20"/>
      <c r="D4" s="20"/>
      <c r="E4" s="21">
        <f t="shared" ref="E4:E23" si="0">ROUND(C4*1%,2)</f>
        <v>0</v>
      </c>
      <c r="F4" s="22"/>
      <c r="G4" s="30" t="str">
        <f>IF(ISBLANK(F4),"",DATEDIF(F4,241378,"m")+IF(DATEDIF(F4,241378,"md")&gt;0,1,0))</f>
        <v/>
      </c>
      <c r="H4" s="21" t="str">
        <f>IF(ISERROR(E4*G4),"",E4*G4)</f>
        <v/>
      </c>
      <c r="I4" s="23" t="str">
        <f>IF(ISBLANK(F4),"",DATEDIF(F4,$C$2,"m")+IF(DATEDIF(F4,$C$2,"md")&gt;0,1,0))</f>
        <v/>
      </c>
      <c r="J4" s="21" t="str">
        <f>IF(ISERROR(E4*I4),"",E4*I4)</f>
        <v/>
      </c>
      <c r="K4" s="24">
        <f t="shared" ref="K4:K23" si="1">IF(F4&gt;241378,J4,IF(H4&gt;C4,H4,MIN(C4,J4)))</f>
        <v>0</v>
      </c>
      <c r="L4" s="24">
        <f>SUM(C4,D4,K4)</f>
        <v>0</v>
      </c>
      <c r="M4" s="25"/>
      <c r="N4" s="25"/>
      <c r="O4" s="21">
        <f t="shared" ref="O4:O23" si="2">ROUND(M4*1.5%,2)</f>
        <v>0</v>
      </c>
      <c r="P4" s="22"/>
      <c r="Q4" s="23" t="str">
        <f>IF(ISBLANK(P4),"",DATEDIF(P4,$C$2,"m")+IF(DATEDIF(P4,$C$2,"md")&gt;0,1,0))</f>
        <v/>
      </c>
      <c r="R4" s="21" t="str">
        <f>IF(ISERROR(O4*Q4),"",O4*Q4)</f>
        <v/>
      </c>
      <c r="S4" s="24">
        <f t="shared" ref="S4:S23" si="3">MIN(R4,M4)</f>
        <v>0</v>
      </c>
      <c r="T4" s="24">
        <f>SUM(M4,N4,S4)</f>
        <v>0</v>
      </c>
      <c r="U4" s="25"/>
      <c r="V4" s="25"/>
      <c r="W4" s="21">
        <f t="shared" ref="W4:W23" si="4">ROUND(U4*1.5%,2)</f>
        <v>0</v>
      </c>
      <c r="X4" s="22"/>
      <c r="Y4" s="23" t="str">
        <f>IF(ISBLANK(X4),"",DATEDIF(X4,$C$2,"m")+IF(DATEDIF(X4,$C$2,"md")&gt;0,1,0))</f>
        <v/>
      </c>
      <c r="Z4" s="21" t="str">
        <f>IF(ISERROR(W4*Y4),"",W4*Y4)</f>
        <v/>
      </c>
      <c r="AA4" s="24">
        <f t="shared" ref="AA4:AA23" si="5">MIN(Z4,U4)</f>
        <v>0</v>
      </c>
      <c r="AB4" s="24">
        <f>SUM(U4,V4,AA4)</f>
        <v>0</v>
      </c>
      <c r="AC4" s="50">
        <f>ROUND(AB4*10%,2)</f>
        <v>0</v>
      </c>
      <c r="AD4" s="24">
        <f>SUM(AB4:AC4)</f>
        <v>0</v>
      </c>
      <c r="AE4" s="24">
        <f>SUM(L4,T4,AD4)</f>
        <v>0</v>
      </c>
      <c r="AF4" s="24">
        <f>IF(AE4&gt;=10000000,200000,AE4*2%)</f>
        <v>0</v>
      </c>
      <c r="AG4" s="24">
        <f>IF(AE4&gt;50000000,(AE4-50000000)*0.1%,0)</f>
        <v>0</v>
      </c>
      <c r="AH4" s="24">
        <f t="shared" ref="AH4:AH23" si="6">ROUNDDOWN(SUM(AF4:AG4),0)</f>
        <v>0</v>
      </c>
    </row>
    <row r="5" spans="1:34" x14ac:dyDescent="0.4">
      <c r="A5" s="18">
        <f>+A4+1</f>
        <v>2</v>
      </c>
      <c r="B5" s="19"/>
      <c r="C5" s="25"/>
      <c r="D5" s="20"/>
      <c r="E5" s="21">
        <f t="shared" si="0"/>
        <v>0</v>
      </c>
      <c r="F5" s="22"/>
      <c r="G5" s="30" t="str">
        <f t="shared" ref="G5:G23" si="7">IF(ISBLANK(F5),"",DATEDIF(F5,241378,"m")+IF(DATEDIF(F5,241378,"md")&gt;0,1,0))</f>
        <v/>
      </c>
      <c r="H5" s="21" t="str">
        <f t="shared" ref="H5:H23" si="8">IF(ISERROR(E5*G5),"",E5*G5)</f>
        <v/>
      </c>
      <c r="I5" s="23" t="str">
        <f t="shared" ref="I5:I23" si="9">IF(ISBLANK(F5),"",DATEDIF(F5,$C$2,"m")+IF(DATEDIF(F5,$C$2,"md")&gt;0,1,0))</f>
        <v/>
      </c>
      <c r="J5" s="21" t="str">
        <f t="shared" ref="J5:J23" si="10">IF(ISERROR(E5*I5),"",E5*I5)</f>
        <v/>
      </c>
      <c r="K5" s="24">
        <f t="shared" si="1"/>
        <v>0</v>
      </c>
      <c r="L5" s="24">
        <f t="shared" ref="L5:L13" si="11">SUM(C5,D5,K5)</f>
        <v>0</v>
      </c>
      <c r="M5" s="25"/>
      <c r="N5" s="25"/>
      <c r="O5" s="21">
        <f t="shared" si="2"/>
        <v>0</v>
      </c>
      <c r="P5" s="22"/>
      <c r="Q5" s="23" t="str">
        <f t="shared" ref="Q5:Q23" si="12">IF(ISBLANK(P5),"",DATEDIF(P5,$C$2,"m")+IF(DATEDIF(P5,$C$2,"md")&gt;0,1,0))</f>
        <v/>
      </c>
      <c r="R5" s="21" t="str">
        <f t="shared" ref="R5:R23" si="13">IF(ISERROR(O5*Q5),"",O5*Q5)</f>
        <v/>
      </c>
      <c r="S5" s="24">
        <f t="shared" si="3"/>
        <v>0</v>
      </c>
      <c r="T5" s="24">
        <f t="shared" ref="T5:T23" si="14">SUM(M5,N5,S5)</f>
        <v>0</v>
      </c>
      <c r="U5" s="25"/>
      <c r="V5" s="25"/>
      <c r="W5" s="21">
        <f t="shared" si="4"/>
        <v>0</v>
      </c>
      <c r="X5" s="22"/>
      <c r="Y5" s="23" t="str">
        <f t="shared" ref="Y5:Y23" si="15">IF(ISBLANK(X5),"",DATEDIF(X5,$C$2,"m")+IF(DATEDIF(X5,$C$2,"md")&gt;0,1,0))</f>
        <v/>
      </c>
      <c r="Z5" s="21" t="str">
        <f t="shared" ref="Z5:Z23" si="16">IF(ISERROR(W5*Y5),"",W5*Y5)</f>
        <v/>
      </c>
      <c r="AA5" s="24">
        <f t="shared" si="5"/>
        <v>0</v>
      </c>
      <c r="AB5" s="24">
        <f t="shared" ref="AB5:AB23" si="17">SUM(U5,V5,AA5)</f>
        <v>0</v>
      </c>
      <c r="AC5" s="50">
        <f t="shared" ref="AC5:AC23" si="18">ROUND(AB5*10%,2)</f>
        <v>0</v>
      </c>
      <c r="AD5" s="24">
        <f t="shared" ref="AD5:AD23" si="19">SUM(AB5:AC5)</f>
        <v>0</v>
      </c>
      <c r="AE5" s="24">
        <f t="shared" ref="AE5:AE23" si="20">SUM(L5,T5,AD5)</f>
        <v>0</v>
      </c>
      <c r="AF5" s="24">
        <f t="shared" ref="AF5:AF23" si="21">IF(L5&gt;=10000000,200000,L5*2%)</f>
        <v>0</v>
      </c>
      <c r="AG5" s="24">
        <f t="shared" ref="AG5:AG23" si="22">IF(L5&gt;50000000,(L5-50000000)*0.1%,0)</f>
        <v>0</v>
      </c>
      <c r="AH5" s="24">
        <f t="shared" si="6"/>
        <v>0</v>
      </c>
    </row>
    <row r="6" spans="1:34" x14ac:dyDescent="0.4">
      <c r="A6" s="18">
        <f t="shared" ref="A6:A23" si="23">+A5+1</f>
        <v>3</v>
      </c>
      <c r="B6" s="19"/>
      <c r="C6" s="25"/>
      <c r="D6" s="20"/>
      <c r="E6" s="21">
        <f t="shared" si="0"/>
        <v>0</v>
      </c>
      <c r="F6" s="22"/>
      <c r="G6" s="30" t="str">
        <f t="shared" si="7"/>
        <v/>
      </c>
      <c r="H6" s="21" t="str">
        <f t="shared" si="8"/>
        <v/>
      </c>
      <c r="I6" s="23" t="str">
        <f t="shared" si="9"/>
        <v/>
      </c>
      <c r="J6" s="21" t="str">
        <f t="shared" si="10"/>
        <v/>
      </c>
      <c r="K6" s="24">
        <f t="shared" si="1"/>
        <v>0</v>
      </c>
      <c r="L6" s="24">
        <f t="shared" si="11"/>
        <v>0</v>
      </c>
      <c r="M6" s="25"/>
      <c r="N6" s="25"/>
      <c r="O6" s="21">
        <f t="shared" si="2"/>
        <v>0</v>
      </c>
      <c r="P6" s="22"/>
      <c r="Q6" s="23" t="str">
        <f t="shared" si="12"/>
        <v/>
      </c>
      <c r="R6" s="21" t="str">
        <f t="shared" si="13"/>
        <v/>
      </c>
      <c r="S6" s="24">
        <f t="shared" si="3"/>
        <v>0</v>
      </c>
      <c r="T6" s="24">
        <f t="shared" si="14"/>
        <v>0</v>
      </c>
      <c r="U6" s="25"/>
      <c r="V6" s="25"/>
      <c r="W6" s="21">
        <f t="shared" si="4"/>
        <v>0</v>
      </c>
      <c r="X6" s="22"/>
      <c r="Y6" s="23" t="str">
        <f t="shared" si="15"/>
        <v/>
      </c>
      <c r="Z6" s="21" t="str">
        <f t="shared" si="16"/>
        <v/>
      </c>
      <c r="AA6" s="24">
        <f t="shared" si="5"/>
        <v>0</v>
      </c>
      <c r="AB6" s="24">
        <f t="shared" si="17"/>
        <v>0</v>
      </c>
      <c r="AC6" s="50">
        <f t="shared" si="18"/>
        <v>0</v>
      </c>
      <c r="AD6" s="24">
        <f t="shared" si="19"/>
        <v>0</v>
      </c>
      <c r="AE6" s="24">
        <f t="shared" si="20"/>
        <v>0</v>
      </c>
      <c r="AF6" s="24">
        <f t="shared" si="21"/>
        <v>0</v>
      </c>
      <c r="AG6" s="24">
        <f t="shared" si="22"/>
        <v>0</v>
      </c>
      <c r="AH6" s="24">
        <f t="shared" si="6"/>
        <v>0</v>
      </c>
    </row>
    <row r="7" spans="1:34" x14ac:dyDescent="0.4">
      <c r="A7" s="18">
        <f t="shared" si="23"/>
        <v>4</v>
      </c>
      <c r="B7" s="19"/>
      <c r="C7" s="25"/>
      <c r="D7" s="20"/>
      <c r="E7" s="21">
        <f t="shared" si="0"/>
        <v>0</v>
      </c>
      <c r="F7" s="22"/>
      <c r="G7" s="30" t="str">
        <f t="shared" si="7"/>
        <v/>
      </c>
      <c r="H7" s="21" t="str">
        <f t="shared" si="8"/>
        <v/>
      </c>
      <c r="I7" s="23" t="str">
        <f t="shared" si="9"/>
        <v/>
      </c>
      <c r="J7" s="21" t="str">
        <f t="shared" si="10"/>
        <v/>
      </c>
      <c r="K7" s="24">
        <f t="shared" si="1"/>
        <v>0</v>
      </c>
      <c r="L7" s="24">
        <f t="shared" si="11"/>
        <v>0</v>
      </c>
      <c r="M7" s="25"/>
      <c r="N7" s="25"/>
      <c r="O7" s="21">
        <f t="shared" si="2"/>
        <v>0</v>
      </c>
      <c r="P7" s="22"/>
      <c r="Q7" s="23" t="str">
        <f t="shared" si="12"/>
        <v/>
      </c>
      <c r="R7" s="21" t="str">
        <f t="shared" si="13"/>
        <v/>
      </c>
      <c r="S7" s="24">
        <f t="shared" si="3"/>
        <v>0</v>
      </c>
      <c r="T7" s="24">
        <f t="shared" si="14"/>
        <v>0</v>
      </c>
      <c r="U7" s="25"/>
      <c r="V7" s="25"/>
      <c r="W7" s="21">
        <f t="shared" si="4"/>
        <v>0</v>
      </c>
      <c r="X7" s="22"/>
      <c r="Y7" s="23" t="str">
        <f t="shared" si="15"/>
        <v/>
      </c>
      <c r="Z7" s="21" t="str">
        <f t="shared" si="16"/>
        <v/>
      </c>
      <c r="AA7" s="24">
        <f t="shared" si="5"/>
        <v>0</v>
      </c>
      <c r="AB7" s="24">
        <f t="shared" si="17"/>
        <v>0</v>
      </c>
      <c r="AC7" s="50">
        <f t="shared" si="18"/>
        <v>0</v>
      </c>
      <c r="AD7" s="24">
        <f t="shared" si="19"/>
        <v>0</v>
      </c>
      <c r="AE7" s="24">
        <f t="shared" si="20"/>
        <v>0</v>
      </c>
      <c r="AF7" s="24">
        <f t="shared" si="21"/>
        <v>0</v>
      </c>
      <c r="AG7" s="24">
        <f t="shared" si="22"/>
        <v>0</v>
      </c>
      <c r="AH7" s="24">
        <f t="shared" si="6"/>
        <v>0</v>
      </c>
    </row>
    <row r="8" spans="1:34" x14ac:dyDescent="0.4">
      <c r="A8" s="18">
        <f t="shared" si="23"/>
        <v>5</v>
      </c>
      <c r="B8" s="19"/>
      <c r="C8" s="25"/>
      <c r="D8" s="20"/>
      <c r="E8" s="21">
        <f t="shared" si="0"/>
        <v>0</v>
      </c>
      <c r="F8" s="22"/>
      <c r="G8" s="30" t="str">
        <f t="shared" si="7"/>
        <v/>
      </c>
      <c r="H8" s="21" t="str">
        <f t="shared" si="8"/>
        <v/>
      </c>
      <c r="I8" s="23" t="str">
        <f t="shared" si="9"/>
        <v/>
      </c>
      <c r="J8" s="21" t="str">
        <f t="shared" si="10"/>
        <v/>
      </c>
      <c r="K8" s="24">
        <f t="shared" si="1"/>
        <v>0</v>
      </c>
      <c r="L8" s="24">
        <f t="shared" si="11"/>
        <v>0</v>
      </c>
      <c r="M8" s="25"/>
      <c r="N8" s="25"/>
      <c r="O8" s="21">
        <f t="shared" si="2"/>
        <v>0</v>
      </c>
      <c r="P8" s="22"/>
      <c r="Q8" s="23" t="str">
        <f t="shared" si="12"/>
        <v/>
      </c>
      <c r="R8" s="21" t="str">
        <f t="shared" si="13"/>
        <v/>
      </c>
      <c r="S8" s="24">
        <f t="shared" si="3"/>
        <v>0</v>
      </c>
      <c r="T8" s="24">
        <f t="shared" si="14"/>
        <v>0</v>
      </c>
      <c r="U8" s="25"/>
      <c r="V8" s="25"/>
      <c r="W8" s="21">
        <f t="shared" si="4"/>
        <v>0</v>
      </c>
      <c r="X8" s="22"/>
      <c r="Y8" s="23" t="str">
        <f t="shared" si="15"/>
        <v/>
      </c>
      <c r="Z8" s="21" t="str">
        <f t="shared" si="16"/>
        <v/>
      </c>
      <c r="AA8" s="24">
        <f t="shared" si="5"/>
        <v>0</v>
      </c>
      <c r="AB8" s="24">
        <f t="shared" si="17"/>
        <v>0</v>
      </c>
      <c r="AC8" s="50">
        <f t="shared" si="18"/>
        <v>0</v>
      </c>
      <c r="AD8" s="24">
        <f t="shared" si="19"/>
        <v>0</v>
      </c>
      <c r="AE8" s="24">
        <f t="shared" si="20"/>
        <v>0</v>
      </c>
      <c r="AF8" s="24">
        <f t="shared" si="21"/>
        <v>0</v>
      </c>
      <c r="AG8" s="24">
        <f t="shared" si="22"/>
        <v>0</v>
      </c>
      <c r="AH8" s="24">
        <f t="shared" si="6"/>
        <v>0</v>
      </c>
    </row>
    <row r="9" spans="1:34" x14ac:dyDescent="0.4">
      <c r="A9" s="18">
        <f t="shared" si="23"/>
        <v>6</v>
      </c>
      <c r="B9" s="19"/>
      <c r="C9" s="25"/>
      <c r="D9" s="20"/>
      <c r="E9" s="21">
        <f t="shared" si="0"/>
        <v>0</v>
      </c>
      <c r="F9" s="22"/>
      <c r="G9" s="30" t="str">
        <f t="shared" si="7"/>
        <v/>
      </c>
      <c r="H9" s="21" t="str">
        <f t="shared" si="8"/>
        <v/>
      </c>
      <c r="I9" s="23" t="str">
        <f t="shared" si="9"/>
        <v/>
      </c>
      <c r="J9" s="21" t="str">
        <f t="shared" si="10"/>
        <v/>
      </c>
      <c r="K9" s="24">
        <f t="shared" si="1"/>
        <v>0</v>
      </c>
      <c r="L9" s="24">
        <f>SUM(C9,D9,K9)</f>
        <v>0</v>
      </c>
      <c r="M9" s="25"/>
      <c r="N9" s="25"/>
      <c r="O9" s="21">
        <f t="shared" si="2"/>
        <v>0</v>
      </c>
      <c r="P9" s="22"/>
      <c r="Q9" s="23" t="str">
        <f t="shared" si="12"/>
        <v/>
      </c>
      <c r="R9" s="21" t="str">
        <f t="shared" si="13"/>
        <v/>
      </c>
      <c r="S9" s="24">
        <f t="shared" si="3"/>
        <v>0</v>
      </c>
      <c r="T9" s="24">
        <f t="shared" si="14"/>
        <v>0</v>
      </c>
      <c r="U9" s="25"/>
      <c r="V9" s="25"/>
      <c r="W9" s="21">
        <f t="shared" si="4"/>
        <v>0</v>
      </c>
      <c r="X9" s="22"/>
      <c r="Y9" s="23" t="str">
        <f t="shared" si="15"/>
        <v/>
      </c>
      <c r="Z9" s="21" t="str">
        <f t="shared" si="16"/>
        <v/>
      </c>
      <c r="AA9" s="24">
        <f t="shared" si="5"/>
        <v>0</v>
      </c>
      <c r="AB9" s="24">
        <f t="shared" si="17"/>
        <v>0</v>
      </c>
      <c r="AC9" s="50">
        <f t="shared" si="18"/>
        <v>0</v>
      </c>
      <c r="AD9" s="24">
        <f t="shared" si="19"/>
        <v>0</v>
      </c>
      <c r="AE9" s="24">
        <f t="shared" si="20"/>
        <v>0</v>
      </c>
      <c r="AF9" s="24">
        <f t="shared" si="21"/>
        <v>0</v>
      </c>
      <c r="AG9" s="24">
        <f t="shared" si="22"/>
        <v>0</v>
      </c>
      <c r="AH9" s="24">
        <f t="shared" si="6"/>
        <v>0</v>
      </c>
    </row>
    <row r="10" spans="1:34" x14ac:dyDescent="0.4">
      <c r="A10" s="18">
        <f t="shared" si="23"/>
        <v>7</v>
      </c>
      <c r="B10" s="19"/>
      <c r="C10" s="25"/>
      <c r="D10" s="20"/>
      <c r="E10" s="21">
        <f t="shared" si="0"/>
        <v>0</v>
      </c>
      <c r="F10" s="22"/>
      <c r="G10" s="30" t="str">
        <f>IF(ISBLANK(F10),"",DATEDIF(F10,241378,"m")+IF(DATEDIF(F10,241378,"md")&gt;0,1,0))</f>
        <v/>
      </c>
      <c r="H10" s="21" t="str">
        <f t="shared" si="8"/>
        <v/>
      </c>
      <c r="I10" s="23" t="str">
        <f t="shared" si="9"/>
        <v/>
      </c>
      <c r="J10" s="21" t="str">
        <f t="shared" si="10"/>
        <v/>
      </c>
      <c r="K10" s="24">
        <f t="shared" si="1"/>
        <v>0</v>
      </c>
      <c r="L10" s="24">
        <f t="shared" si="11"/>
        <v>0</v>
      </c>
      <c r="M10" s="25"/>
      <c r="N10" s="25"/>
      <c r="O10" s="21">
        <f t="shared" si="2"/>
        <v>0</v>
      </c>
      <c r="P10" s="22"/>
      <c r="Q10" s="23" t="str">
        <f t="shared" si="12"/>
        <v/>
      </c>
      <c r="R10" s="21" t="str">
        <f t="shared" si="13"/>
        <v/>
      </c>
      <c r="S10" s="24">
        <f t="shared" si="3"/>
        <v>0</v>
      </c>
      <c r="T10" s="24">
        <f t="shared" si="14"/>
        <v>0</v>
      </c>
      <c r="U10" s="25"/>
      <c r="V10" s="25"/>
      <c r="W10" s="21">
        <f t="shared" si="4"/>
        <v>0</v>
      </c>
      <c r="X10" s="22"/>
      <c r="Y10" s="23" t="str">
        <f t="shared" si="15"/>
        <v/>
      </c>
      <c r="Z10" s="21" t="str">
        <f t="shared" si="16"/>
        <v/>
      </c>
      <c r="AA10" s="24">
        <f t="shared" si="5"/>
        <v>0</v>
      </c>
      <c r="AB10" s="24">
        <f t="shared" si="17"/>
        <v>0</v>
      </c>
      <c r="AC10" s="50">
        <f t="shared" si="18"/>
        <v>0</v>
      </c>
      <c r="AD10" s="24">
        <f t="shared" si="19"/>
        <v>0</v>
      </c>
      <c r="AE10" s="24">
        <f t="shared" si="20"/>
        <v>0</v>
      </c>
      <c r="AF10" s="24">
        <f t="shared" si="21"/>
        <v>0</v>
      </c>
      <c r="AG10" s="24">
        <f t="shared" si="22"/>
        <v>0</v>
      </c>
      <c r="AH10" s="24">
        <f t="shared" si="6"/>
        <v>0</v>
      </c>
    </row>
    <row r="11" spans="1:34" x14ac:dyDescent="0.4">
      <c r="A11" s="18">
        <f t="shared" si="23"/>
        <v>8</v>
      </c>
      <c r="B11" s="19"/>
      <c r="C11" s="25"/>
      <c r="D11" s="20"/>
      <c r="E11" s="21">
        <f t="shared" si="0"/>
        <v>0</v>
      </c>
      <c r="F11" s="22"/>
      <c r="G11" s="30" t="str">
        <f>IF(ISBLANK(F11),"",DATEDIF(F11,241378,"m")+IF(DATEDIF(F11,241378,"md")&gt;0,1,0))</f>
        <v/>
      </c>
      <c r="H11" s="21" t="str">
        <f t="shared" si="8"/>
        <v/>
      </c>
      <c r="I11" s="23" t="str">
        <f t="shared" si="9"/>
        <v/>
      </c>
      <c r="J11" s="21" t="str">
        <f t="shared" si="10"/>
        <v/>
      </c>
      <c r="K11" s="24">
        <f t="shared" si="1"/>
        <v>0</v>
      </c>
      <c r="L11" s="24">
        <f t="shared" si="11"/>
        <v>0</v>
      </c>
      <c r="M11" s="25"/>
      <c r="N11" s="25"/>
      <c r="O11" s="21">
        <f t="shared" si="2"/>
        <v>0</v>
      </c>
      <c r="P11" s="22"/>
      <c r="Q11" s="23" t="str">
        <f t="shared" si="12"/>
        <v/>
      </c>
      <c r="R11" s="21" t="str">
        <f t="shared" si="13"/>
        <v/>
      </c>
      <c r="S11" s="24">
        <f t="shared" si="3"/>
        <v>0</v>
      </c>
      <c r="T11" s="24">
        <f t="shared" si="14"/>
        <v>0</v>
      </c>
      <c r="U11" s="25"/>
      <c r="V11" s="25"/>
      <c r="W11" s="21">
        <f t="shared" si="4"/>
        <v>0</v>
      </c>
      <c r="X11" s="22"/>
      <c r="Y11" s="23" t="str">
        <f t="shared" si="15"/>
        <v/>
      </c>
      <c r="Z11" s="21" t="str">
        <f t="shared" si="16"/>
        <v/>
      </c>
      <c r="AA11" s="24">
        <f t="shared" si="5"/>
        <v>0</v>
      </c>
      <c r="AB11" s="24">
        <f t="shared" si="17"/>
        <v>0</v>
      </c>
      <c r="AC11" s="50">
        <f t="shared" si="18"/>
        <v>0</v>
      </c>
      <c r="AD11" s="24">
        <f t="shared" si="19"/>
        <v>0</v>
      </c>
      <c r="AE11" s="24">
        <f t="shared" si="20"/>
        <v>0</v>
      </c>
      <c r="AF11" s="24">
        <f t="shared" si="21"/>
        <v>0</v>
      </c>
      <c r="AG11" s="24">
        <f t="shared" si="22"/>
        <v>0</v>
      </c>
      <c r="AH11" s="24">
        <f t="shared" si="6"/>
        <v>0</v>
      </c>
    </row>
    <row r="12" spans="1:34" x14ac:dyDescent="0.4">
      <c r="A12" s="18">
        <f t="shared" si="23"/>
        <v>9</v>
      </c>
      <c r="B12" s="19"/>
      <c r="C12" s="25"/>
      <c r="D12" s="20"/>
      <c r="E12" s="21">
        <f t="shared" si="0"/>
        <v>0</v>
      </c>
      <c r="F12" s="22"/>
      <c r="G12" s="30" t="str">
        <f t="shared" si="7"/>
        <v/>
      </c>
      <c r="H12" s="21" t="str">
        <f t="shared" si="8"/>
        <v/>
      </c>
      <c r="I12" s="23" t="str">
        <f t="shared" si="9"/>
        <v/>
      </c>
      <c r="J12" s="21" t="str">
        <f t="shared" si="10"/>
        <v/>
      </c>
      <c r="K12" s="24">
        <f t="shared" si="1"/>
        <v>0</v>
      </c>
      <c r="L12" s="24">
        <f t="shared" si="11"/>
        <v>0</v>
      </c>
      <c r="M12" s="25"/>
      <c r="N12" s="25"/>
      <c r="O12" s="21">
        <f t="shared" si="2"/>
        <v>0</v>
      </c>
      <c r="P12" s="22"/>
      <c r="Q12" s="23" t="str">
        <f t="shared" si="12"/>
        <v/>
      </c>
      <c r="R12" s="21" t="str">
        <f t="shared" si="13"/>
        <v/>
      </c>
      <c r="S12" s="24">
        <f t="shared" si="3"/>
        <v>0</v>
      </c>
      <c r="T12" s="24">
        <f t="shared" si="14"/>
        <v>0</v>
      </c>
      <c r="U12" s="25"/>
      <c r="V12" s="25"/>
      <c r="W12" s="21">
        <f t="shared" si="4"/>
        <v>0</v>
      </c>
      <c r="X12" s="22"/>
      <c r="Y12" s="23" t="str">
        <f t="shared" si="15"/>
        <v/>
      </c>
      <c r="Z12" s="21" t="str">
        <f t="shared" si="16"/>
        <v/>
      </c>
      <c r="AA12" s="24">
        <f t="shared" si="5"/>
        <v>0</v>
      </c>
      <c r="AB12" s="24">
        <f t="shared" si="17"/>
        <v>0</v>
      </c>
      <c r="AC12" s="50">
        <f t="shared" si="18"/>
        <v>0</v>
      </c>
      <c r="AD12" s="24">
        <f t="shared" si="19"/>
        <v>0</v>
      </c>
      <c r="AE12" s="24">
        <f t="shared" si="20"/>
        <v>0</v>
      </c>
      <c r="AF12" s="24">
        <f t="shared" si="21"/>
        <v>0</v>
      </c>
      <c r="AG12" s="24">
        <f t="shared" si="22"/>
        <v>0</v>
      </c>
      <c r="AH12" s="24">
        <f t="shared" si="6"/>
        <v>0</v>
      </c>
    </row>
    <row r="13" spans="1:34" x14ac:dyDescent="0.4">
      <c r="A13" s="18">
        <f t="shared" si="23"/>
        <v>10</v>
      </c>
      <c r="B13" s="19"/>
      <c r="C13" s="25"/>
      <c r="D13" s="20"/>
      <c r="E13" s="21">
        <f t="shared" si="0"/>
        <v>0</v>
      </c>
      <c r="F13" s="22"/>
      <c r="G13" s="30" t="str">
        <f t="shared" si="7"/>
        <v/>
      </c>
      <c r="H13" s="21" t="str">
        <f t="shared" si="8"/>
        <v/>
      </c>
      <c r="I13" s="23" t="str">
        <f t="shared" si="9"/>
        <v/>
      </c>
      <c r="J13" s="21" t="str">
        <f t="shared" si="10"/>
        <v/>
      </c>
      <c r="K13" s="24">
        <f t="shared" si="1"/>
        <v>0</v>
      </c>
      <c r="L13" s="24">
        <f t="shared" si="11"/>
        <v>0</v>
      </c>
      <c r="M13" s="25"/>
      <c r="N13" s="25"/>
      <c r="O13" s="21">
        <f t="shared" si="2"/>
        <v>0</v>
      </c>
      <c r="P13" s="22"/>
      <c r="Q13" s="23" t="str">
        <f t="shared" si="12"/>
        <v/>
      </c>
      <c r="R13" s="21" t="str">
        <f t="shared" si="13"/>
        <v/>
      </c>
      <c r="S13" s="24">
        <f t="shared" si="3"/>
        <v>0</v>
      </c>
      <c r="T13" s="24">
        <f t="shared" si="14"/>
        <v>0</v>
      </c>
      <c r="U13" s="25"/>
      <c r="V13" s="25"/>
      <c r="W13" s="21">
        <f t="shared" si="4"/>
        <v>0</v>
      </c>
      <c r="X13" s="22"/>
      <c r="Y13" s="23" t="str">
        <f t="shared" si="15"/>
        <v/>
      </c>
      <c r="Z13" s="21" t="str">
        <f t="shared" si="16"/>
        <v/>
      </c>
      <c r="AA13" s="24">
        <f t="shared" si="5"/>
        <v>0</v>
      </c>
      <c r="AB13" s="24">
        <f t="shared" si="17"/>
        <v>0</v>
      </c>
      <c r="AC13" s="50">
        <f t="shared" si="18"/>
        <v>0</v>
      </c>
      <c r="AD13" s="24">
        <f t="shared" si="19"/>
        <v>0</v>
      </c>
      <c r="AE13" s="24">
        <f t="shared" si="20"/>
        <v>0</v>
      </c>
      <c r="AF13" s="24">
        <f t="shared" si="21"/>
        <v>0</v>
      </c>
      <c r="AG13" s="24">
        <f t="shared" si="22"/>
        <v>0</v>
      </c>
      <c r="AH13" s="24">
        <f t="shared" si="6"/>
        <v>0</v>
      </c>
    </row>
    <row r="14" spans="1:34" x14ac:dyDescent="0.4">
      <c r="A14" s="18">
        <f t="shared" si="23"/>
        <v>11</v>
      </c>
      <c r="B14" s="19"/>
      <c r="C14" s="25"/>
      <c r="D14" s="20"/>
      <c r="E14" s="21">
        <f t="shared" si="0"/>
        <v>0</v>
      </c>
      <c r="F14" s="22"/>
      <c r="G14" s="30" t="str">
        <f t="shared" si="7"/>
        <v/>
      </c>
      <c r="H14" s="21" t="str">
        <f t="shared" si="8"/>
        <v/>
      </c>
      <c r="I14" s="23" t="str">
        <f t="shared" si="9"/>
        <v/>
      </c>
      <c r="J14" s="21" t="str">
        <f t="shared" si="10"/>
        <v/>
      </c>
      <c r="K14" s="24">
        <f t="shared" si="1"/>
        <v>0</v>
      </c>
      <c r="L14" s="24">
        <f>SUM(C14,D14,K14)</f>
        <v>0</v>
      </c>
      <c r="M14" s="25"/>
      <c r="N14" s="25"/>
      <c r="O14" s="21">
        <f t="shared" si="2"/>
        <v>0</v>
      </c>
      <c r="P14" s="22"/>
      <c r="Q14" s="23" t="str">
        <f t="shared" si="12"/>
        <v/>
      </c>
      <c r="R14" s="21" t="str">
        <f t="shared" si="13"/>
        <v/>
      </c>
      <c r="S14" s="24">
        <f t="shared" si="3"/>
        <v>0</v>
      </c>
      <c r="T14" s="24">
        <f t="shared" si="14"/>
        <v>0</v>
      </c>
      <c r="U14" s="25"/>
      <c r="V14" s="25"/>
      <c r="W14" s="21">
        <f t="shared" si="4"/>
        <v>0</v>
      </c>
      <c r="X14" s="22"/>
      <c r="Y14" s="23" t="str">
        <f t="shared" si="15"/>
        <v/>
      </c>
      <c r="Z14" s="21" t="str">
        <f t="shared" si="16"/>
        <v/>
      </c>
      <c r="AA14" s="24">
        <f t="shared" si="5"/>
        <v>0</v>
      </c>
      <c r="AB14" s="24">
        <f t="shared" si="17"/>
        <v>0</v>
      </c>
      <c r="AC14" s="50">
        <f t="shared" si="18"/>
        <v>0</v>
      </c>
      <c r="AD14" s="24">
        <f t="shared" si="19"/>
        <v>0</v>
      </c>
      <c r="AE14" s="24">
        <f t="shared" si="20"/>
        <v>0</v>
      </c>
      <c r="AF14" s="24">
        <f t="shared" si="21"/>
        <v>0</v>
      </c>
      <c r="AG14" s="24">
        <f t="shared" si="22"/>
        <v>0</v>
      </c>
      <c r="AH14" s="24">
        <f t="shared" si="6"/>
        <v>0</v>
      </c>
    </row>
    <row r="15" spans="1:34" x14ac:dyDescent="0.4">
      <c r="A15" s="18">
        <f t="shared" si="23"/>
        <v>12</v>
      </c>
      <c r="B15" s="19"/>
      <c r="C15" s="25"/>
      <c r="D15" s="20"/>
      <c r="E15" s="21">
        <f t="shared" si="0"/>
        <v>0</v>
      </c>
      <c r="F15" s="22"/>
      <c r="G15" s="30" t="str">
        <f t="shared" si="7"/>
        <v/>
      </c>
      <c r="H15" s="21" t="str">
        <f t="shared" si="8"/>
        <v/>
      </c>
      <c r="I15" s="23" t="str">
        <f t="shared" si="9"/>
        <v/>
      </c>
      <c r="J15" s="21" t="str">
        <f t="shared" si="10"/>
        <v/>
      </c>
      <c r="K15" s="24">
        <f t="shared" si="1"/>
        <v>0</v>
      </c>
      <c r="L15" s="24">
        <f t="shared" ref="L15:L23" si="24">SUM(C15,D15,K15)</f>
        <v>0</v>
      </c>
      <c r="M15" s="25"/>
      <c r="N15" s="25"/>
      <c r="O15" s="21">
        <f t="shared" si="2"/>
        <v>0</v>
      </c>
      <c r="P15" s="22"/>
      <c r="Q15" s="23" t="str">
        <f t="shared" si="12"/>
        <v/>
      </c>
      <c r="R15" s="21" t="str">
        <f t="shared" si="13"/>
        <v/>
      </c>
      <c r="S15" s="24">
        <f t="shared" si="3"/>
        <v>0</v>
      </c>
      <c r="T15" s="24">
        <f t="shared" si="14"/>
        <v>0</v>
      </c>
      <c r="U15" s="25"/>
      <c r="V15" s="25"/>
      <c r="W15" s="21">
        <f t="shared" si="4"/>
        <v>0</v>
      </c>
      <c r="X15" s="22"/>
      <c r="Y15" s="23" t="str">
        <f t="shared" si="15"/>
        <v/>
      </c>
      <c r="Z15" s="21" t="str">
        <f t="shared" si="16"/>
        <v/>
      </c>
      <c r="AA15" s="24">
        <f t="shared" si="5"/>
        <v>0</v>
      </c>
      <c r="AB15" s="24">
        <f t="shared" si="17"/>
        <v>0</v>
      </c>
      <c r="AC15" s="50">
        <f t="shared" si="18"/>
        <v>0</v>
      </c>
      <c r="AD15" s="24">
        <f t="shared" si="19"/>
        <v>0</v>
      </c>
      <c r="AE15" s="24">
        <f t="shared" si="20"/>
        <v>0</v>
      </c>
      <c r="AF15" s="24">
        <f t="shared" si="21"/>
        <v>0</v>
      </c>
      <c r="AG15" s="24">
        <f t="shared" si="22"/>
        <v>0</v>
      </c>
      <c r="AH15" s="24">
        <f t="shared" si="6"/>
        <v>0</v>
      </c>
    </row>
    <row r="16" spans="1:34" x14ac:dyDescent="0.4">
      <c r="A16" s="18">
        <f t="shared" si="23"/>
        <v>13</v>
      </c>
      <c r="B16" s="19"/>
      <c r="C16" s="25"/>
      <c r="D16" s="20"/>
      <c r="E16" s="21">
        <f t="shared" si="0"/>
        <v>0</v>
      </c>
      <c r="F16" s="22"/>
      <c r="G16" s="30" t="str">
        <f t="shared" si="7"/>
        <v/>
      </c>
      <c r="H16" s="21" t="str">
        <f t="shared" si="8"/>
        <v/>
      </c>
      <c r="I16" s="23" t="str">
        <f t="shared" si="9"/>
        <v/>
      </c>
      <c r="J16" s="21" t="str">
        <f t="shared" si="10"/>
        <v/>
      </c>
      <c r="K16" s="24">
        <f t="shared" si="1"/>
        <v>0</v>
      </c>
      <c r="L16" s="24">
        <f t="shared" si="24"/>
        <v>0</v>
      </c>
      <c r="M16" s="25"/>
      <c r="N16" s="25"/>
      <c r="O16" s="21">
        <f t="shared" si="2"/>
        <v>0</v>
      </c>
      <c r="P16" s="22"/>
      <c r="Q16" s="23" t="str">
        <f t="shared" si="12"/>
        <v/>
      </c>
      <c r="R16" s="21" t="str">
        <f t="shared" si="13"/>
        <v/>
      </c>
      <c r="S16" s="24">
        <f t="shared" si="3"/>
        <v>0</v>
      </c>
      <c r="T16" s="24">
        <f t="shared" si="14"/>
        <v>0</v>
      </c>
      <c r="U16" s="25"/>
      <c r="V16" s="25"/>
      <c r="W16" s="21">
        <f t="shared" si="4"/>
        <v>0</v>
      </c>
      <c r="X16" s="22"/>
      <c r="Y16" s="23" t="str">
        <f t="shared" si="15"/>
        <v/>
      </c>
      <c r="Z16" s="21" t="str">
        <f t="shared" si="16"/>
        <v/>
      </c>
      <c r="AA16" s="24">
        <f t="shared" si="5"/>
        <v>0</v>
      </c>
      <c r="AB16" s="24">
        <f t="shared" si="17"/>
        <v>0</v>
      </c>
      <c r="AC16" s="50">
        <f t="shared" si="18"/>
        <v>0</v>
      </c>
      <c r="AD16" s="24">
        <f t="shared" si="19"/>
        <v>0</v>
      </c>
      <c r="AE16" s="24">
        <f t="shared" si="20"/>
        <v>0</v>
      </c>
      <c r="AF16" s="24">
        <f t="shared" si="21"/>
        <v>0</v>
      </c>
      <c r="AG16" s="24">
        <f t="shared" si="22"/>
        <v>0</v>
      </c>
      <c r="AH16" s="24">
        <f t="shared" si="6"/>
        <v>0</v>
      </c>
    </row>
    <row r="17" spans="1:34" x14ac:dyDescent="0.4">
      <c r="A17" s="18">
        <f t="shared" si="23"/>
        <v>14</v>
      </c>
      <c r="B17" s="19"/>
      <c r="C17" s="25"/>
      <c r="D17" s="20"/>
      <c r="E17" s="21">
        <f t="shared" si="0"/>
        <v>0</v>
      </c>
      <c r="F17" s="22"/>
      <c r="G17" s="30" t="str">
        <f t="shared" si="7"/>
        <v/>
      </c>
      <c r="H17" s="21" t="str">
        <f t="shared" si="8"/>
        <v/>
      </c>
      <c r="I17" s="23" t="str">
        <f t="shared" si="9"/>
        <v/>
      </c>
      <c r="J17" s="21" t="str">
        <f t="shared" si="10"/>
        <v/>
      </c>
      <c r="K17" s="24">
        <f t="shared" si="1"/>
        <v>0</v>
      </c>
      <c r="L17" s="24">
        <f t="shared" si="24"/>
        <v>0</v>
      </c>
      <c r="M17" s="25"/>
      <c r="N17" s="25"/>
      <c r="O17" s="21">
        <f t="shared" si="2"/>
        <v>0</v>
      </c>
      <c r="P17" s="22"/>
      <c r="Q17" s="23" t="str">
        <f t="shared" si="12"/>
        <v/>
      </c>
      <c r="R17" s="21" t="str">
        <f t="shared" si="13"/>
        <v/>
      </c>
      <c r="S17" s="24">
        <f t="shared" si="3"/>
        <v>0</v>
      </c>
      <c r="T17" s="24">
        <f t="shared" si="14"/>
        <v>0</v>
      </c>
      <c r="U17" s="25"/>
      <c r="V17" s="25"/>
      <c r="W17" s="21">
        <f t="shared" si="4"/>
        <v>0</v>
      </c>
      <c r="X17" s="22"/>
      <c r="Y17" s="23" t="str">
        <f t="shared" si="15"/>
        <v/>
      </c>
      <c r="Z17" s="21" t="str">
        <f t="shared" si="16"/>
        <v/>
      </c>
      <c r="AA17" s="24">
        <f t="shared" si="5"/>
        <v>0</v>
      </c>
      <c r="AB17" s="24">
        <f t="shared" si="17"/>
        <v>0</v>
      </c>
      <c r="AC17" s="50">
        <f t="shared" si="18"/>
        <v>0</v>
      </c>
      <c r="AD17" s="24">
        <f t="shared" si="19"/>
        <v>0</v>
      </c>
      <c r="AE17" s="24">
        <f t="shared" si="20"/>
        <v>0</v>
      </c>
      <c r="AF17" s="24">
        <f t="shared" si="21"/>
        <v>0</v>
      </c>
      <c r="AG17" s="24">
        <f t="shared" si="22"/>
        <v>0</v>
      </c>
      <c r="AH17" s="24">
        <f t="shared" si="6"/>
        <v>0</v>
      </c>
    </row>
    <row r="18" spans="1:34" x14ac:dyDescent="0.4">
      <c r="A18" s="18">
        <f t="shared" si="23"/>
        <v>15</v>
      </c>
      <c r="B18" s="19"/>
      <c r="C18" s="25"/>
      <c r="D18" s="20"/>
      <c r="E18" s="21">
        <f t="shared" si="0"/>
        <v>0</v>
      </c>
      <c r="F18" s="22"/>
      <c r="G18" s="30" t="str">
        <f t="shared" si="7"/>
        <v/>
      </c>
      <c r="H18" s="21" t="str">
        <f t="shared" si="8"/>
        <v/>
      </c>
      <c r="I18" s="23" t="str">
        <f t="shared" si="9"/>
        <v/>
      </c>
      <c r="J18" s="21" t="str">
        <f t="shared" si="10"/>
        <v/>
      </c>
      <c r="K18" s="24">
        <f t="shared" si="1"/>
        <v>0</v>
      </c>
      <c r="L18" s="24">
        <f t="shared" si="24"/>
        <v>0</v>
      </c>
      <c r="M18" s="25"/>
      <c r="N18" s="25"/>
      <c r="O18" s="21">
        <f t="shared" si="2"/>
        <v>0</v>
      </c>
      <c r="P18" s="22"/>
      <c r="Q18" s="23" t="str">
        <f t="shared" si="12"/>
        <v/>
      </c>
      <c r="R18" s="21" t="str">
        <f t="shared" si="13"/>
        <v/>
      </c>
      <c r="S18" s="24">
        <f t="shared" si="3"/>
        <v>0</v>
      </c>
      <c r="T18" s="24">
        <f t="shared" si="14"/>
        <v>0</v>
      </c>
      <c r="U18" s="25"/>
      <c r="V18" s="25"/>
      <c r="W18" s="21">
        <f t="shared" si="4"/>
        <v>0</v>
      </c>
      <c r="X18" s="22"/>
      <c r="Y18" s="23" t="str">
        <f t="shared" si="15"/>
        <v/>
      </c>
      <c r="Z18" s="21" t="str">
        <f t="shared" si="16"/>
        <v/>
      </c>
      <c r="AA18" s="24">
        <f t="shared" si="5"/>
        <v>0</v>
      </c>
      <c r="AB18" s="24">
        <f t="shared" si="17"/>
        <v>0</v>
      </c>
      <c r="AC18" s="50">
        <f t="shared" si="18"/>
        <v>0</v>
      </c>
      <c r="AD18" s="24">
        <f t="shared" si="19"/>
        <v>0</v>
      </c>
      <c r="AE18" s="24">
        <f t="shared" si="20"/>
        <v>0</v>
      </c>
      <c r="AF18" s="24">
        <f t="shared" si="21"/>
        <v>0</v>
      </c>
      <c r="AG18" s="24">
        <f t="shared" si="22"/>
        <v>0</v>
      </c>
      <c r="AH18" s="24">
        <f t="shared" si="6"/>
        <v>0</v>
      </c>
    </row>
    <row r="19" spans="1:34" x14ac:dyDescent="0.4">
      <c r="A19" s="18">
        <f t="shared" si="23"/>
        <v>16</v>
      </c>
      <c r="B19" s="19"/>
      <c r="C19" s="25"/>
      <c r="D19" s="20"/>
      <c r="E19" s="21">
        <f t="shared" si="0"/>
        <v>0</v>
      </c>
      <c r="F19" s="22"/>
      <c r="G19" s="30" t="str">
        <f t="shared" si="7"/>
        <v/>
      </c>
      <c r="H19" s="21" t="str">
        <f t="shared" si="8"/>
        <v/>
      </c>
      <c r="I19" s="23" t="str">
        <f t="shared" si="9"/>
        <v/>
      </c>
      <c r="J19" s="21" t="str">
        <f t="shared" si="10"/>
        <v/>
      </c>
      <c r="K19" s="24">
        <f t="shared" si="1"/>
        <v>0</v>
      </c>
      <c r="L19" s="24">
        <f t="shared" si="24"/>
        <v>0</v>
      </c>
      <c r="M19" s="25"/>
      <c r="N19" s="25"/>
      <c r="O19" s="21">
        <f t="shared" si="2"/>
        <v>0</v>
      </c>
      <c r="P19" s="22"/>
      <c r="Q19" s="23" t="str">
        <f t="shared" si="12"/>
        <v/>
      </c>
      <c r="R19" s="21" t="str">
        <f t="shared" si="13"/>
        <v/>
      </c>
      <c r="S19" s="24">
        <f t="shared" si="3"/>
        <v>0</v>
      </c>
      <c r="T19" s="24">
        <f t="shared" si="14"/>
        <v>0</v>
      </c>
      <c r="U19" s="25"/>
      <c r="V19" s="25"/>
      <c r="W19" s="21">
        <f t="shared" si="4"/>
        <v>0</v>
      </c>
      <c r="X19" s="22"/>
      <c r="Y19" s="23" t="str">
        <f t="shared" si="15"/>
        <v/>
      </c>
      <c r="Z19" s="21" t="str">
        <f t="shared" si="16"/>
        <v/>
      </c>
      <c r="AA19" s="24">
        <f t="shared" si="5"/>
        <v>0</v>
      </c>
      <c r="AB19" s="24">
        <f t="shared" si="17"/>
        <v>0</v>
      </c>
      <c r="AC19" s="50">
        <f t="shared" si="18"/>
        <v>0</v>
      </c>
      <c r="AD19" s="24">
        <f t="shared" si="19"/>
        <v>0</v>
      </c>
      <c r="AE19" s="24">
        <f t="shared" si="20"/>
        <v>0</v>
      </c>
      <c r="AF19" s="24">
        <f t="shared" si="21"/>
        <v>0</v>
      </c>
      <c r="AG19" s="24">
        <f t="shared" si="22"/>
        <v>0</v>
      </c>
      <c r="AH19" s="24">
        <f t="shared" si="6"/>
        <v>0</v>
      </c>
    </row>
    <row r="20" spans="1:34" x14ac:dyDescent="0.4">
      <c r="A20" s="18">
        <f t="shared" si="23"/>
        <v>17</v>
      </c>
      <c r="B20" s="19"/>
      <c r="C20" s="25"/>
      <c r="D20" s="20"/>
      <c r="E20" s="21">
        <f t="shared" si="0"/>
        <v>0</v>
      </c>
      <c r="F20" s="22"/>
      <c r="G20" s="30" t="str">
        <f t="shared" si="7"/>
        <v/>
      </c>
      <c r="H20" s="21" t="str">
        <f t="shared" si="8"/>
        <v/>
      </c>
      <c r="I20" s="23" t="str">
        <f t="shared" si="9"/>
        <v/>
      </c>
      <c r="J20" s="21" t="str">
        <f t="shared" si="10"/>
        <v/>
      </c>
      <c r="K20" s="24">
        <f t="shared" si="1"/>
        <v>0</v>
      </c>
      <c r="L20" s="24">
        <f t="shared" si="24"/>
        <v>0</v>
      </c>
      <c r="M20" s="25"/>
      <c r="N20" s="25"/>
      <c r="O20" s="21">
        <f t="shared" si="2"/>
        <v>0</v>
      </c>
      <c r="P20" s="22"/>
      <c r="Q20" s="23" t="str">
        <f t="shared" si="12"/>
        <v/>
      </c>
      <c r="R20" s="21" t="str">
        <f t="shared" si="13"/>
        <v/>
      </c>
      <c r="S20" s="24">
        <f t="shared" si="3"/>
        <v>0</v>
      </c>
      <c r="T20" s="24">
        <f t="shared" si="14"/>
        <v>0</v>
      </c>
      <c r="U20" s="25"/>
      <c r="V20" s="25"/>
      <c r="W20" s="21">
        <f t="shared" si="4"/>
        <v>0</v>
      </c>
      <c r="X20" s="22"/>
      <c r="Y20" s="23" t="str">
        <f t="shared" si="15"/>
        <v/>
      </c>
      <c r="Z20" s="21" t="str">
        <f t="shared" si="16"/>
        <v/>
      </c>
      <c r="AA20" s="24">
        <f t="shared" si="5"/>
        <v>0</v>
      </c>
      <c r="AB20" s="24">
        <f t="shared" si="17"/>
        <v>0</v>
      </c>
      <c r="AC20" s="50">
        <f t="shared" si="18"/>
        <v>0</v>
      </c>
      <c r="AD20" s="24">
        <f t="shared" si="19"/>
        <v>0</v>
      </c>
      <c r="AE20" s="24">
        <f t="shared" si="20"/>
        <v>0</v>
      </c>
      <c r="AF20" s="24">
        <f t="shared" si="21"/>
        <v>0</v>
      </c>
      <c r="AG20" s="24">
        <f t="shared" si="22"/>
        <v>0</v>
      </c>
      <c r="AH20" s="24">
        <f t="shared" si="6"/>
        <v>0</v>
      </c>
    </row>
    <row r="21" spans="1:34" x14ac:dyDescent="0.4">
      <c r="A21" s="18">
        <f t="shared" si="23"/>
        <v>18</v>
      </c>
      <c r="B21" s="19"/>
      <c r="C21" s="25"/>
      <c r="D21" s="20"/>
      <c r="E21" s="21">
        <f t="shared" si="0"/>
        <v>0</v>
      </c>
      <c r="F21" s="22"/>
      <c r="G21" s="30" t="str">
        <f t="shared" si="7"/>
        <v/>
      </c>
      <c r="H21" s="21" t="str">
        <f t="shared" si="8"/>
        <v/>
      </c>
      <c r="I21" s="23" t="str">
        <f t="shared" si="9"/>
        <v/>
      </c>
      <c r="J21" s="21" t="str">
        <f t="shared" si="10"/>
        <v/>
      </c>
      <c r="K21" s="24">
        <f t="shared" si="1"/>
        <v>0</v>
      </c>
      <c r="L21" s="24">
        <f t="shared" si="24"/>
        <v>0</v>
      </c>
      <c r="M21" s="25"/>
      <c r="N21" s="25"/>
      <c r="O21" s="21">
        <f t="shared" si="2"/>
        <v>0</v>
      </c>
      <c r="P21" s="22"/>
      <c r="Q21" s="23" t="str">
        <f t="shared" si="12"/>
        <v/>
      </c>
      <c r="R21" s="21" t="str">
        <f t="shared" si="13"/>
        <v/>
      </c>
      <c r="S21" s="24">
        <f t="shared" si="3"/>
        <v>0</v>
      </c>
      <c r="T21" s="24">
        <f t="shared" si="14"/>
        <v>0</v>
      </c>
      <c r="U21" s="25"/>
      <c r="V21" s="25"/>
      <c r="W21" s="21">
        <f t="shared" si="4"/>
        <v>0</v>
      </c>
      <c r="X21" s="22"/>
      <c r="Y21" s="23" t="str">
        <f t="shared" si="15"/>
        <v/>
      </c>
      <c r="Z21" s="21" t="str">
        <f t="shared" si="16"/>
        <v/>
      </c>
      <c r="AA21" s="24">
        <f t="shared" si="5"/>
        <v>0</v>
      </c>
      <c r="AB21" s="24">
        <f t="shared" si="17"/>
        <v>0</v>
      </c>
      <c r="AC21" s="50">
        <f t="shared" si="18"/>
        <v>0</v>
      </c>
      <c r="AD21" s="24">
        <f t="shared" si="19"/>
        <v>0</v>
      </c>
      <c r="AE21" s="24">
        <f t="shared" si="20"/>
        <v>0</v>
      </c>
      <c r="AF21" s="24">
        <f t="shared" si="21"/>
        <v>0</v>
      </c>
      <c r="AG21" s="24">
        <f t="shared" si="22"/>
        <v>0</v>
      </c>
      <c r="AH21" s="24">
        <f t="shared" si="6"/>
        <v>0</v>
      </c>
    </row>
    <row r="22" spans="1:34" x14ac:dyDescent="0.4">
      <c r="A22" s="18">
        <f t="shared" si="23"/>
        <v>19</v>
      </c>
      <c r="B22" s="19"/>
      <c r="C22" s="25"/>
      <c r="D22" s="20"/>
      <c r="E22" s="21">
        <f t="shared" si="0"/>
        <v>0</v>
      </c>
      <c r="F22" s="22"/>
      <c r="G22" s="30" t="str">
        <f t="shared" si="7"/>
        <v/>
      </c>
      <c r="H22" s="21" t="str">
        <f t="shared" si="8"/>
        <v/>
      </c>
      <c r="I22" s="23" t="str">
        <f t="shared" si="9"/>
        <v/>
      </c>
      <c r="J22" s="21" t="str">
        <f t="shared" si="10"/>
        <v/>
      </c>
      <c r="K22" s="24">
        <f t="shared" si="1"/>
        <v>0</v>
      </c>
      <c r="L22" s="24">
        <f t="shared" si="24"/>
        <v>0</v>
      </c>
      <c r="M22" s="25"/>
      <c r="N22" s="25"/>
      <c r="O22" s="21">
        <f t="shared" si="2"/>
        <v>0</v>
      </c>
      <c r="P22" s="22"/>
      <c r="Q22" s="23" t="str">
        <f t="shared" si="12"/>
        <v/>
      </c>
      <c r="R22" s="21" t="str">
        <f t="shared" si="13"/>
        <v/>
      </c>
      <c r="S22" s="24">
        <f t="shared" si="3"/>
        <v>0</v>
      </c>
      <c r="T22" s="24">
        <f t="shared" si="14"/>
        <v>0</v>
      </c>
      <c r="U22" s="25"/>
      <c r="V22" s="25"/>
      <c r="W22" s="21">
        <f t="shared" si="4"/>
        <v>0</v>
      </c>
      <c r="X22" s="22"/>
      <c r="Y22" s="23" t="str">
        <f t="shared" si="15"/>
        <v/>
      </c>
      <c r="Z22" s="21" t="str">
        <f t="shared" si="16"/>
        <v/>
      </c>
      <c r="AA22" s="24">
        <f t="shared" si="5"/>
        <v>0</v>
      </c>
      <c r="AB22" s="24">
        <f t="shared" si="17"/>
        <v>0</v>
      </c>
      <c r="AC22" s="50">
        <f t="shared" si="18"/>
        <v>0</v>
      </c>
      <c r="AD22" s="24">
        <f t="shared" si="19"/>
        <v>0</v>
      </c>
      <c r="AE22" s="24">
        <f t="shared" si="20"/>
        <v>0</v>
      </c>
      <c r="AF22" s="24">
        <f t="shared" si="21"/>
        <v>0</v>
      </c>
      <c r="AG22" s="24">
        <f t="shared" si="22"/>
        <v>0</v>
      </c>
      <c r="AH22" s="24">
        <f t="shared" si="6"/>
        <v>0</v>
      </c>
    </row>
    <row r="23" spans="1:34" x14ac:dyDescent="0.4">
      <c r="A23" s="18">
        <f t="shared" si="23"/>
        <v>20</v>
      </c>
      <c r="B23" s="19"/>
      <c r="C23" s="25"/>
      <c r="D23" s="20"/>
      <c r="E23" s="21">
        <f t="shared" si="0"/>
        <v>0</v>
      </c>
      <c r="F23" s="22"/>
      <c r="G23" s="30" t="str">
        <f t="shared" si="7"/>
        <v/>
      </c>
      <c r="H23" s="21" t="str">
        <f t="shared" si="8"/>
        <v/>
      </c>
      <c r="I23" s="23" t="str">
        <f t="shared" si="9"/>
        <v/>
      </c>
      <c r="J23" s="21" t="str">
        <f t="shared" si="10"/>
        <v/>
      </c>
      <c r="K23" s="24">
        <f t="shared" si="1"/>
        <v>0</v>
      </c>
      <c r="L23" s="24">
        <f t="shared" si="24"/>
        <v>0</v>
      </c>
      <c r="M23" s="25"/>
      <c r="N23" s="25"/>
      <c r="O23" s="21">
        <f t="shared" si="2"/>
        <v>0</v>
      </c>
      <c r="P23" s="22"/>
      <c r="Q23" s="23" t="str">
        <f t="shared" si="12"/>
        <v/>
      </c>
      <c r="R23" s="21" t="str">
        <f t="shared" si="13"/>
        <v/>
      </c>
      <c r="S23" s="24">
        <f t="shared" si="3"/>
        <v>0</v>
      </c>
      <c r="T23" s="24">
        <f t="shared" si="14"/>
        <v>0</v>
      </c>
      <c r="U23" s="25"/>
      <c r="V23" s="25"/>
      <c r="W23" s="21">
        <f t="shared" si="4"/>
        <v>0</v>
      </c>
      <c r="X23" s="22"/>
      <c r="Y23" s="23" t="str">
        <f t="shared" si="15"/>
        <v/>
      </c>
      <c r="Z23" s="21" t="str">
        <f t="shared" si="16"/>
        <v/>
      </c>
      <c r="AA23" s="24">
        <f t="shared" si="5"/>
        <v>0</v>
      </c>
      <c r="AB23" s="24">
        <f t="shared" si="17"/>
        <v>0</v>
      </c>
      <c r="AC23" s="50">
        <f t="shared" si="18"/>
        <v>0</v>
      </c>
      <c r="AD23" s="24">
        <f t="shared" si="19"/>
        <v>0</v>
      </c>
      <c r="AE23" s="24">
        <f t="shared" si="20"/>
        <v>0</v>
      </c>
      <c r="AF23" s="24">
        <f t="shared" si="21"/>
        <v>0</v>
      </c>
      <c r="AG23" s="24">
        <f t="shared" si="22"/>
        <v>0</v>
      </c>
      <c r="AH23" s="24">
        <f t="shared" si="6"/>
        <v>0</v>
      </c>
    </row>
    <row r="24" spans="1:34" x14ac:dyDescent="0.4">
      <c r="A24" s="18"/>
      <c r="B24" s="33" t="s">
        <v>17</v>
      </c>
      <c r="C24" s="34">
        <f>SUM(C4:C23)</f>
        <v>0</v>
      </c>
      <c r="D24" s="34">
        <f>SUM(D4:D23)</f>
        <v>0</v>
      </c>
      <c r="E24" s="47"/>
      <c r="F24" s="55"/>
      <c r="G24" s="55"/>
      <c r="H24" s="34">
        <f>SUM(H4:H23)</f>
        <v>0</v>
      </c>
      <c r="I24" s="55"/>
      <c r="J24" s="34">
        <f t="shared" ref="J24:M24" si="25">SUM(J4:J23)</f>
        <v>0</v>
      </c>
      <c r="K24" s="34">
        <f t="shared" si="25"/>
        <v>0</v>
      </c>
      <c r="L24" s="34">
        <f>SUM(L14:L23)</f>
        <v>0</v>
      </c>
      <c r="M24" s="34">
        <f t="shared" si="25"/>
        <v>0</v>
      </c>
      <c r="N24" s="34">
        <f t="shared" ref="N24" si="26">SUM(N4:N23)</f>
        <v>0</v>
      </c>
      <c r="O24" s="55"/>
      <c r="P24" s="55"/>
      <c r="Q24" s="47"/>
      <c r="R24" s="34">
        <f t="shared" ref="R24" si="27">SUM(R4:R23)</f>
        <v>0</v>
      </c>
      <c r="S24" s="34">
        <f t="shared" ref="S24" si="28">SUM(S4:S23)</f>
        <v>0</v>
      </c>
      <c r="T24" s="34">
        <f t="shared" ref="T24" si="29">SUM(T4:T23)</f>
        <v>0</v>
      </c>
      <c r="U24" s="34">
        <f t="shared" ref="U24" si="30">SUM(U4:U23)</f>
        <v>0</v>
      </c>
      <c r="V24" s="34">
        <f t="shared" ref="V24" si="31">SUM(V4:V23)</f>
        <v>0</v>
      </c>
      <c r="W24" s="47"/>
      <c r="X24" s="47"/>
      <c r="Y24" s="47"/>
      <c r="Z24" s="34">
        <f t="shared" ref="Z24" si="32">SUM(Z4:Z23)</f>
        <v>0</v>
      </c>
      <c r="AA24" s="34">
        <f t="shared" ref="AA24" si="33">SUM(AA4:AA23)</f>
        <v>0</v>
      </c>
      <c r="AB24" s="34">
        <f t="shared" ref="AB24" si="34">SUM(AB4:AB23)</f>
        <v>0</v>
      </c>
      <c r="AC24" s="34">
        <f t="shared" ref="AC24" si="35">SUM(AC4:AC23)</f>
        <v>0</v>
      </c>
      <c r="AD24" s="34">
        <f t="shared" ref="AD24" si="36">SUM(AD4:AD23)</f>
        <v>0</v>
      </c>
      <c r="AE24" s="34">
        <f>SUM(AE4:AE23)</f>
        <v>0</v>
      </c>
      <c r="AF24" s="34">
        <f>SUM(AF4:AF23)</f>
        <v>0</v>
      </c>
      <c r="AG24" s="34">
        <f t="shared" ref="AG24:AH24" si="37">SUM(AG4:AG23)</f>
        <v>0</v>
      </c>
      <c r="AH24" s="34">
        <f t="shared" si="37"/>
        <v>0</v>
      </c>
    </row>
    <row r="25" spans="1:34" x14ac:dyDescent="0.4">
      <c r="B25" s="27" t="s">
        <v>43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52"/>
      <c r="AD25" s="28"/>
      <c r="AE25" s="28"/>
      <c r="AF25" s="28"/>
      <c r="AG25" s="28"/>
      <c r="AH25" s="28"/>
    </row>
    <row r="26" spans="1:34" x14ac:dyDescent="0.4">
      <c r="B26" s="27" t="s">
        <v>44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53"/>
      <c r="AD26" s="29"/>
      <c r="AE26" s="29"/>
    </row>
    <row r="27" spans="1:34" s="5" customFormat="1" ht="21" x14ac:dyDescent="0.35">
      <c r="A27" s="26"/>
      <c r="B27" s="32" t="s">
        <v>18</v>
      </c>
      <c r="C27" s="3"/>
      <c r="D27" s="3"/>
      <c r="E27" s="3"/>
      <c r="F27" s="4"/>
      <c r="G27" s="4"/>
      <c r="H27" s="3"/>
      <c r="I27" s="8"/>
      <c r="J27" s="3"/>
      <c r="AC27" s="54"/>
    </row>
  </sheetData>
  <autoFilter ref="A3:AK27" xr:uid="{6CF2CD57-0A79-499F-A271-FD77593B3E4B}"/>
  <printOptions horizontalCentered="1"/>
  <pageMargins left="0" right="0" top="0.35433070866141736" bottom="0.27559055118110237" header="0.31496062992125984" footer="0.31496062992125984"/>
  <pageSetup paperSize="9" scale="70" fitToHeight="4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C4EBC-0928-4B42-899E-5D7553E01A42}">
  <dimension ref="A1:Y27"/>
  <sheetViews>
    <sheetView zoomScaleNormal="100" workbookViewId="0"/>
  </sheetViews>
  <sheetFormatPr defaultColWidth="9.125" defaultRowHeight="26.25" outlineLevelCol="1" x14ac:dyDescent="0.4"/>
  <cols>
    <col min="1" max="1" width="6" style="26" customWidth="1"/>
    <col min="2" max="2" width="30.5" style="26" customWidth="1"/>
    <col min="3" max="3" width="13.375" style="5" customWidth="1"/>
    <col min="4" max="4" width="13" style="5" customWidth="1"/>
    <col min="5" max="5" width="12.625" style="5" customWidth="1"/>
    <col min="6" max="6" width="12" style="4" customWidth="1"/>
    <col min="7" max="7" width="10.75" style="8" customWidth="1"/>
    <col min="8" max="8" width="14" style="3" customWidth="1"/>
    <col min="9" max="10" width="13.375" style="5" customWidth="1"/>
    <col min="11" max="11" width="15.125" style="5" customWidth="1"/>
    <col min="12" max="12" width="13.875" style="5" customWidth="1"/>
    <col min="13" max="13" width="13.375" style="5" hidden="1" customWidth="1" outlineLevel="1"/>
    <col min="14" max="14" width="12.375" style="5" hidden="1" customWidth="1" outlineLevel="1"/>
    <col min="15" max="15" width="12" style="5" customWidth="1" collapsed="1"/>
    <col min="16" max="16384" width="9.125" style="1"/>
  </cols>
  <sheetData>
    <row r="1" spans="1:15" s="5" customFormat="1" ht="26.25" customHeight="1" x14ac:dyDescent="0.35">
      <c r="A1" s="26"/>
      <c r="C1" s="2" t="s">
        <v>20</v>
      </c>
      <c r="F1" s="4"/>
      <c r="G1" s="36" t="s">
        <v>23</v>
      </c>
      <c r="H1" s="35" t="s">
        <v>21</v>
      </c>
      <c r="O1" s="35"/>
    </row>
    <row r="2" spans="1:15" s="5" customFormat="1" ht="26.25" customHeight="1" x14ac:dyDescent="0.35">
      <c r="A2" s="35"/>
      <c r="B2" s="41" t="s">
        <v>0</v>
      </c>
      <c r="C2" s="6">
        <v>242998</v>
      </c>
      <c r="D2" s="10"/>
      <c r="E2" s="10"/>
      <c r="F2" s="7"/>
      <c r="G2" s="36" t="s">
        <v>24</v>
      </c>
      <c r="H2" s="35" t="s">
        <v>22</v>
      </c>
      <c r="O2" s="35"/>
    </row>
    <row r="3" spans="1:15" s="17" customFormat="1" ht="63" x14ac:dyDescent="0.2">
      <c r="A3" s="11" t="s">
        <v>1</v>
      </c>
      <c r="B3" s="11" t="s">
        <v>45</v>
      </c>
      <c r="C3" s="44" t="s">
        <v>28</v>
      </c>
      <c r="D3" s="44" t="s">
        <v>29</v>
      </c>
      <c r="E3" s="44" t="s">
        <v>12</v>
      </c>
      <c r="F3" s="44" t="s">
        <v>4</v>
      </c>
      <c r="G3" s="44" t="s">
        <v>7</v>
      </c>
      <c r="H3" s="44" t="s">
        <v>8</v>
      </c>
      <c r="I3" s="45" t="s">
        <v>31</v>
      </c>
      <c r="J3" s="45" t="s">
        <v>33</v>
      </c>
      <c r="K3" s="45" t="s">
        <v>34</v>
      </c>
      <c r="L3" s="45" t="s">
        <v>32</v>
      </c>
      <c r="M3" s="11" t="s">
        <v>72</v>
      </c>
      <c r="N3" s="11" t="s">
        <v>73</v>
      </c>
      <c r="O3" s="11" t="s">
        <v>16</v>
      </c>
    </row>
    <row r="4" spans="1:15" x14ac:dyDescent="0.4">
      <c r="A4" s="18">
        <v>1</v>
      </c>
      <c r="B4" s="19" t="s">
        <v>26</v>
      </c>
      <c r="C4" s="25"/>
      <c r="D4" s="25"/>
      <c r="E4" s="21">
        <f t="shared" ref="E4:E13" si="0">ROUND(C4*1.5%,2)</f>
        <v>0</v>
      </c>
      <c r="F4" s="22"/>
      <c r="G4" s="23" t="str">
        <f>IF(ISBLANK(F4),"",DATEDIF(F4,$C$2,"m")+IF(DATEDIF(F4,$C$2,"md")&gt;0,1,0))</f>
        <v/>
      </c>
      <c r="H4" s="21" t="str">
        <f>IF(ISERROR(E4*G4),"",E4*G4)</f>
        <v/>
      </c>
      <c r="I4" s="24">
        <f t="shared" ref="I4:I13" si="1">MIN(H4,C4)</f>
        <v>0</v>
      </c>
      <c r="J4" s="24">
        <f>SUM(C4,D4,I4)</f>
        <v>0</v>
      </c>
      <c r="K4" s="24">
        <f>ROUND(J4*10%,2)</f>
        <v>0</v>
      </c>
      <c r="L4" s="24">
        <f>SUM(J4:K4)</f>
        <v>0</v>
      </c>
      <c r="M4" s="24">
        <f t="shared" ref="M4:M13" si="2">IF(L4&gt;=10000000,200000,L4*2%)</f>
        <v>0</v>
      </c>
      <c r="N4" s="24">
        <f t="shared" ref="N4:N13" si="3">IF(L4&gt;50000000,(L4-50000000)*0.1%,0)</f>
        <v>0</v>
      </c>
      <c r="O4" s="24">
        <f t="shared" ref="O4:O13" si="4">ROUNDDOWN(SUM(M4:N4),0)</f>
        <v>0</v>
      </c>
    </row>
    <row r="5" spans="1:15" x14ac:dyDescent="0.4">
      <c r="A5" s="18">
        <f>+A4+1</f>
        <v>2</v>
      </c>
      <c r="B5" s="19"/>
      <c r="C5" s="25"/>
      <c r="D5" s="25"/>
      <c r="E5" s="21">
        <f t="shared" si="0"/>
        <v>0</v>
      </c>
      <c r="F5" s="22"/>
      <c r="G5" s="23" t="str">
        <f t="shared" ref="G5:G23" si="5">IF(ISBLANK(F5),"",DATEDIF(F5,$C$2,"m")+IF(DATEDIF(F5,$C$2,"md")&gt;0,1,0))</f>
        <v/>
      </c>
      <c r="H5" s="21" t="str">
        <f t="shared" ref="H5:H23" si="6">IF(ISERROR(E5*G5),"",E5*G5)</f>
        <v/>
      </c>
      <c r="I5" s="24">
        <f t="shared" si="1"/>
        <v>0</v>
      </c>
      <c r="J5" s="24">
        <f t="shared" ref="J5:J23" si="7">SUM(C5,D5,I5)</f>
        <v>0</v>
      </c>
      <c r="K5" s="24">
        <f t="shared" ref="K5:K23" si="8">ROUND(J5*10%,2)</f>
        <v>0</v>
      </c>
      <c r="L5" s="24">
        <f t="shared" ref="L5:L23" si="9">SUM(C5,D5,I5)</f>
        <v>0</v>
      </c>
      <c r="M5" s="24">
        <f t="shared" si="2"/>
        <v>0</v>
      </c>
      <c r="N5" s="24">
        <f t="shared" si="3"/>
        <v>0</v>
      </c>
      <c r="O5" s="24">
        <f t="shared" si="4"/>
        <v>0</v>
      </c>
    </row>
    <row r="6" spans="1:15" x14ac:dyDescent="0.4">
      <c r="A6" s="18">
        <f t="shared" ref="A6:A23" si="10">+A5+1</f>
        <v>3</v>
      </c>
      <c r="B6" s="19"/>
      <c r="C6" s="25"/>
      <c r="D6" s="25"/>
      <c r="E6" s="21">
        <f t="shared" si="0"/>
        <v>0</v>
      </c>
      <c r="F6" s="22"/>
      <c r="G6" s="23" t="str">
        <f t="shared" si="5"/>
        <v/>
      </c>
      <c r="H6" s="21" t="str">
        <f t="shared" si="6"/>
        <v/>
      </c>
      <c r="I6" s="24">
        <f t="shared" si="1"/>
        <v>0</v>
      </c>
      <c r="J6" s="24">
        <f t="shared" si="7"/>
        <v>0</v>
      </c>
      <c r="K6" s="24">
        <f t="shared" si="8"/>
        <v>0</v>
      </c>
      <c r="L6" s="24">
        <f t="shared" si="9"/>
        <v>0</v>
      </c>
      <c r="M6" s="24">
        <f t="shared" si="2"/>
        <v>0</v>
      </c>
      <c r="N6" s="24">
        <f t="shared" si="3"/>
        <v>0</v>
      </c>
      <c r="O6" s="24">
        <f t="shared" si="4"/>
        <v>0</v>
      </c>
    </row>
    <row r="7" spans="1:15" x14ac:dyDescent="0.4">
      <c r="A7" s="18">
        <f t="shared" si="10"/>
        <v>4</v>
      </c>
      <c r="B7" s="19"/>
      <c r="C7" s="25"/>
      <c r="D7" s="25"/>
      <c r="E7" s="21">
        <f t="shared" si="0"/>
        <v>0</v>
      </c>
      <c r="F7" s="22"/>
      <c r="G7" s="23" t="str">
        <f t="shared" si="5"/>
        <v/>
      </c>
      <c r="H7" s="21" t="str">
        <f t="shared" si="6"/>
        <v/>
      </c>
      <c r="I7" s="24">
        <f t="shared" si="1"/>
        <v>0</v>
      </c>
      <c r="J7" s="24">
        <f t="shared" si="7"/>
        <v>0</v>
      </c>
      <c r="K7" s="24">
        <f t="shared" si="8"/>
        <v>0</v>
      </c>
      <c r="L7" s="24">
        <f t="shared" si="9"/>
        <v>0</v>
      </c>
      <c r="M7" s="24">
        <f t="shared" si="2"/>
        <v>0</v>
      </c>
      <c r="N7" s="24">
        <f t="shared" si="3"/>
        <v>0</v>
      </c>
      <c r="O7" s="24">
        <f t="shared" si="4"/>
        <v>0</v>
      </c>
    </row>
    <row r="8" spans="1:15" x14ac:dyDescent="0.4">
      <c r="A8" s="18">
        <f t="shared" si="10"/>
        <v>5</v>
      </c>
      <c r="B8" s="19"/>
      <c r="C8" s="25"/>
      <c r="D8" s="25"/>
      <c r="E8" s="21">
        <f t="shared" si="0"/>
        <v>0</v>
      </c>
      <c r="F8" s="22"/>
      <c r="G8" s="23" t="str">
        <f t="shared" si="5"/>
        <v/>
      </c>
      <c r="H8" s="21" t="str">
        <f t="shared" si="6"/>
        <v/>
      </c>
      <c r="I8" s="24">
        <f t="shared" si="1"/>
        <v>0</v>
      </c>
      <c r="J8" s="24">
        <f t="shared" si="7"/>
        <v>0</v>
      </c>
      <c r="K8" s="24">
        <f t="shared" si="8"/>
        <v>0</v>
      </c>
      <c r="L8" s="24">
        <f t="shared" si="9"/>
        <v>0</v>
      </c>
      <c r="M8" s="24">
        <f t="shared" si="2"/>
        <v>0</v>
      </c>
      <c r="N8" s="24">
        <f t="shared" si="3"/>
        <v>0</v>
      </c>
      <c r="O8" s="24">
        <f t="shared" si="4"/>
        <v>0</v>
      </c>
    </row>
    <row r="9" spans="1:15" x14ac:dyDescent="0.4">
      <c r="A9" s="18">
        <f t="shared" si="10"/>
        <v>6</v>
      </c>
      <c r="B9" s="19"/>
      <c r="C9" s="25"/>
      <c r="D9" s="25"/>
      <c r="E9" s="21">
        <f t="shared" si="0"/>
        <v>0</v>
      </c>
      <c r="F9" s="22"/>
      <c r="G9" s="23" t="str">
        <f t="shared" si="5"/>
        <v/>
      </c>
      <c r="H9" s="21" t="str">
        <f t="shared" si="6"/>
        <v/>
      </c>
      <c r="I9" s="24">
        <f t="shared" si="1"/>
        <v>0</v>
      </c>
      <c r="J9" s="24">
        <f t="shared" si="7"/>
        <v>0</v>
      </c>
      <c r="K9" s="24">
        <f t="shared" si="8"/>
        <v>0</v>
      </c>
      <c r="L9" s="24">
        <f t="shared" si="9"/>
        <v>0</v>
      </c>
      <c r="M9" s="24">
        <f t="shared" si="2"/>
        <v>0</v>
      </c>
      <c r="N9" s="24">
        <f t="shared" si="3"/>
        <v>0</v>
      </c>
      <c r="O9" s="24">
        <f t="shared" si="4"/>
        <v>0</v>
      </c>
    </row>
    <row r="10" spans="1:15" x14ac:dyDescent="0.4">
      <c r="A10" s="18">
        <f t="shared" si="10"/>
        <v>7</v>
      </c>
      <c r="B10" s="19"/>
      <c r="C10" s="25"/>
      <c r="D10" s="25"/>
      <c r="E10" s="21">
        <f t="shared" si="0"/>
        <v>0</v>
      </c>
      <c r="F10" s="22"/>
      <c r="G10" s="23" t="str">
        <f t="shared" si="5"/>
        <v/>
      </c>
      <c r="H10" s="21" t="str">
        <f t="shared" si="6"/>
        <v/>
      </c>
      <c r="I10" s="24">
        <f t="shared" si="1"/>
        <v>0</v>
      </c>
      <c r="J10" s="24">
        <f t="shared" si="7"/>
        <v>0</v>
      </c>
      <c r="K10" s="24">
        <f t="shared" si="8"/>
        <v>0</v>
      </c>
      <c r="L10" s="24">
        <f t="shared" si="9"/>
        <v>0</v>
      </c>
      <c r="M10" s="24">
        <f t="shared" si="2"/>
        <v>0</v>
      </c>
      <c r="N10" s="24">
        <f t="shared" si="3"/>
        <v>0</v>
      </c>
      <c r="O10" s="24">
        <f t="shared" si="4"/>
        <v>0</v>
      </c>
    </row>
    <row r="11" spans="1:15" x14ac:dyDescent="0.4">
      <c r="A11" s="18">
        <f t="shared" si="10"/>
        <v>8</v>
      </c>
      <c r="B11" s="19"/>
      <c r="C11" s="25"/>
      <c r="D11" s="25"/>
      <c r="E11" s="21">
        <f t="shared" si="0"/>
        <v>0</v>
      </c>
      <c r="F11" s="22"/>
      <c r="G11" s="23" t="str">
        <f t="shared" si="5"/>
        <v/>
      </c>
      <c r="H11" s="21" t="str">
        <f t="shared" si="6"/>
        <v/>
      </c>
      <c r="I11" s="24">
        <f t="shared" si="1"/>
        <v>0</v>
      </c>
      <c r="J11" s="24">
        <f t="shared" si="7"/>
        <v>0</v>
      </c>
      <c r="K11" s="24">
        <f t="shared" si="8"/>
        <v>0</v>
      </c>
      <c r="L11" s="24">
        <f t="shared" si="9"/>
        <v>0</v>
      </c>
      <c r="M11" s="24">
        <f t="shared" si="2"/>
        <v>0</v>
      </c>
      <c r="N11" s="24">
        <f t="shared" si="3"/>
        <v>0</v>
      </c>
      <c r="O11" s="24">
        <f t="shared" si="4"/>
        <v>0</v>
      </c>
    </row>
    <row r="12" spans="1:15" x14ac:dyDescent="0.4">
      <c r="A12" s="18">
        <f t="shared" si="10"/>
        <v>9</v>
      </c>
      <c r="B12" s="19"/>
      <c r="C12" s="25"/>
      <c r="D12" s="25"/>
      <c r="E12" s="21">
        <f t="shared" si="0"/>
        <v>0</v>
      </c>
      <c r="F12" s="22"/>
      <c r="G12" s="23" t="str">
        <f t="shared" si="5"/>
        <v/>
      </c>
      <c r="H12" s="21" t="str">
        <f t="shared" si="6"/>
        <v/>
      </c>
      <c r="I12" s="24">
        <f t="shared" si="1"/>
        <v>0</v>
      </c>
      <c r="J12" s="24">
        <f t="shared" si="7"/>
        <v>0</v>
      </c>
      <c r="K12" s="24">
        <f t="shared" si="8"/>
        <v>0</v>
      </c>
      <c r="L12" s="24">
        <f t="shared" si="9"/>
        <v>0</v>
      </c>
      <c r="M12" s="24">
        <f t="shared" si="2"/>
        <v>0</v>
      </c>
      <c r="N12" s="24">
        <f t="shared" si="3"/>
        <v>0</v>
      </c>
      <c r="O12" s="24">
        <f t="shared" si="4"/>
        <v>0</v>
      </c>
    </row>
    <row r="13" spans="1:15" x14ac:dyDescent="0.4">
      <c r="A13" s="18">
        <f t="shared" si="10"/>
        <v>10</v>
      </c>
      <c r="B13" s="19"/>
      <c r="C13" s="25"/>
      <c r="D13" s="25"/>
      <c r="E13" s="21">
        <f t="shared" si="0"/>
        <v>0</v>
      </c>
      <c r="F13" s="22"/>
      <c r="G13" s="23" t="str">
        <f t="shared" si="5"/>
        <v/>
      </c>
      <c r="H13" s="21" t="str">
        <f t="shared" si="6"/>
        <v/>
      </c>
      <c r="I13" s="24">
        <f t="shared" si="1"/>
        <v>0</v>
      </c>
      <c r="J13" s="24">
        <f t="shared" si="7"/>
        <v>0</v>
      </c>
      <c r="K13" s="24">
        <f t="shared" si="8"/>
        <v>0</v>
      </c>
      <c r="L13" s="24">
        <f t="shared" si="9"/>
        <v>0</v>
      </c>
      <c r="M13" s="24">
        <f t="shared" si="2"/>
        <v>0</v>
      </c>
      <c r="N13" s="24">
        <f t="shared" si="3"/>
        <v>0</v>
      </c>
      <c r="O13" s="24">
        <f t="shared" si="4"/>
        <v>0</v>
      </c>
    </row>
    <row r="14" spans="1:15" x14ac:dyDescent="0.4">
      <c r="A14" s="18">
        <f t="shared" si="10"/>
        <v>11</v>
      </c>
      <c r="B14" s="19"/>
      <c r="C14" s="25"/>
      <c r="D14" s="25"/>
      <c r="E14" s="21">
        <f>ROUND(C14*1.5%,2)</f>
        <v>0</v>
      </c>
      <c r="F14" s="22"/>
      <c r="G14" s="23" t="str">
        <f t="shared" si="5"/>
        <v/>
      </c>
      <c r="H14" s="21" t="str">
        <f t="shared" si="6"/>
        <v/>
      </c>
      <c r="I14" s="24">
        <f>MIN(H14,C14)</f>
        <v>0</v>
      </c>
      <c r="J14" s="24">
        <f t="shared" si="7"/>
        <v>0</v>
      </c>
      <c r="K14" s="24">
        <f t="shared" si="8"/>
        <v>0</v>
      </c>
      <c r="L14" s="24">
        <f t="shared" si="9"/>
        <v>0</v>
      </c>
      <c r="M14" s="24">
        <f>IF(L14&gt;=10000000,200000,L14*2%)</f>
        <v>0</v>
      </c>
      <c r="N14" s="24">
        <f>IF(L14&gt;50000000,(L14-50000000)*0.1%,0)</f>
        <v>0</v>
      </c>
      <c r="O14" s="24">
        <f>ROUNDDOWN(SUM(M14:N14),0)</f>
        <v>0</v>
      </c>
    </row>
    <row r="15" spans="1:15" x14ac:dyDescent="0.4">
      <c r="A15" s="18">
        <f t="shared" si="10"/>
        <v>12</v>
      </c>
      <c r="B15" s="19"/>
      <c r="C15" s="25"/>
      <c r="D15" s="25"/>
      <c r="E15" s="21">
        <f>ROUND(C15*1.5%,2)</f>
        <v>0</v>
      </c>
      <c r="F15" s="22"/>
      <c r="G15" s="23" t="str">
        <f t="shared" si="5"/>
        <v/>
      </c>
      <c r="H15" s="21" t="str">
        <f t="shared" si="6"/>
        <v/>
      </c>
      <c r="I15" s="24">
        <f t="shared" ref="I15:I23" si="11">MIN(H15,C15)</f>
        <v>0</v>
      </c>
      <c r="J15" s="24">
        <f t="shared" si="7"/>
        <v>0</v>
      </c>
      <c r="K15" s="24">
        <f t="shared" si="8"/>
        <v>0</v>
      </c>
      <c r="L15" s="24">
        <f t="shared" si="9"/>
        <v>0</v>
      </c>
      <c r="M15" s="24">
        <f t="shared" ref="M15:M23" si="12">IF(L15&gt;=10000000,200000,L15*2%)</f>
        <v>0</v>
      </c>
      <c r="N15" s="24">
        <f t="shared" ref="N15:N23" si="13">IF(L15&gt;50000000,(L15-50000000)*0.1%,0)</f>
        <v>0</v>
      </c>
      <c r="O15" s="24">
        <f t="shared" ref="O15:O23" si="14">ROUNDDOWN(SUM(M15:N15),0)</f>
        <v>0</v>
      </c>
    </row>
    <row r="16" spans="1:15" x14ac:dyDescent="0.4">
      <c r="A16" s="18">
        <f t="shared" si="10"/>
        <v>13</v>
      </c>
      <c r="B16" s="19"/>
      <c r="C16" s="25"/>
      <c r="D16" s="25"/>
      <c r="E16" s="21">
        <f t="shared" ref="E16:E23" si="15">ROUND(C16*1.5%,2)</f>
        <v>0</v>
      </c>
      <c r="F16" s="22"/>
      <c r="G16" s="23" t="str">
        <f t="shared" si="5"/>
        <v/>
      </c>
      <c r="H16" s="21" t="str">
        <f t="shared" si="6"/>
        <v/>
      </c>
      <c r="I16" s="24">
        <f t="shared" si="11"/>
        <v>0</v>
      </c>
      <c r="J16" s="24">
        <f t="shared" si="7"/>
        <v>0</v>
      </c>
      <c r="K16" s="24">
        <f t="shared" si="8"/>
        <v>0</v>
      </c>
      <c r="L16" s="24">
        <f t="shared" si="9"/>
        <v>0</v>
      </c>
      <c r="M16" s="24">
        <f t="shared" si="12"/>
        <v>0</v>
      </c>
      <c r="N16" s="24">
        <f t="shared" si="13"/>
        <v>0</v>
      </c>
      <c r="O16" s="24">
        <f t="shared" si="14"/>
        <v>0</v>
      </c>
    </row>
    <row r="17" spans="1:25" x14ac:dyDescent="0.4">
      <c r="A17" s="18">
        <f t="shared" si="10"/>
        <v>14</v>
      </c>
      <c r="B17" s="19"/>
      <c r="C17" s="25"/>
      <c r="D17" s="25"/>
      <c r="E17" s="21">
        <f t="shared" si="15"/>
        <v>0</v>
      </c>
      <c r="F17" s="22"/>
      <c r="G17" s="23" t="str">
        <f t="shared" si="5"/>
        <v/>
      </c>
      <c r="H17" s="21" t="str">
        <f t="shared" si="6"/>
        <v/>
      </c>
      <c r="I17" s="24">
        <f t="shared" si="11"/>
        <v>0</v>
      </c>
      <c r="J17" s="24">
        <f t="shared" si="7"/>
        <v>0</v>
      </c>
      <c r="K17" s="24">
        <f t="shared" si="8"/>
        <v>0</v>
      </c>
      <c r="L17" s="24">
        <f t="shared" si="9"/>
        <v>0</v>
      </c>
      <c r="M17" s="24">
        <f t="shared" si="12"/>
        <v>0</v>
      </c>
      <c r="N17" s="24">
        <f t="shared" si="13"/>
        <v>0</v>
      </c>
      <c r="O17" s="24">
        <f t="shared" si="14"/>
        <v>0</v>
      </c>
    </row>
    <row r="18" spans="1:25" x14ac:dyDescent="0.4">
      <c r="A18" s="18">
        <f t="shared" si="10"/>
        <v>15</v>
      </c>
      <c r="B18" s="19"/>
      <c r="C18" s="25"/>
      <c r="D18" s="25"/>
      <c r="E18" s="21">
        <f t="shared" si="15"/>
        <v>0</v>
      </c>
      <c r="F18" s="22"/>
      <c r="G18" s="23" t="str">
        <f>IF(ISBLANK(F18),"",DATEDIF(F18,$C$2,"m")+IF(DATEDIF(F18,$C$2,"md")&gt;0,1,0))</f>
        <v/>
      </c>
      <c r="H18" s="21" t="str">
        <f t="shared" si="6"/>
        <v/>
      </c>
      <c r="I18" s="24">
        <f t="shared" si="11"/>
        <v>0</v>
      </c>
      <c r="J18" s="24">
        <f t="shared" si="7"/>
        <v>0</v>
      </c>
      <c r="K18" s="24">
        <f t="shared" si="8"/>
        <v>0</v>
      </c>
      <c r="L18" s="24">
        <f t="shared" si="9"/>
        <v>0</v>
      </c>
      <c r="M18" s="24">
        <f t="shared" si="12"/>
        <v>0</v>
      </c>
      <c r="N18" s="24">
        <f t="shared" si="13"/>
        <v>0</v>
      </c>
      <c r="O18" s="24">
        <f t="shared" si="14"/>
        <v>0</v>
      </c>
    </row>
    <row r="19" spans="1:25" x14ac:dyDescent="0.4">
      <c r="A19" s="18">
        <f t="shared" si="10"/>
        <v>16</v>
      </c>
      <c r="B19" s="19"/>
      <c r="C19" s="25"/>
      <c r="D19" s="25"/>
      <c r="E19" s="21">
        <f t="shared" si="15"/>
        <v>0</v>
      </c>
      <c r="F19" s="22"/>
      <c r="G19" s="23" t="str">
        <f t="shared" si="5"/>
        <v/>
      </c>
      <c r="H19" s="21" t="str">
        <f t="shared" si="6"/>
        <v/>
      </c>
      <c r="I19" s="24">
        <f t="shared" si="11"/>
        <v>0</v>
      </c>
      <c r="J19" s="24">
        <f t="shared" si="7"/>
        <v>0</v>
      </c>
      <c r="K19" s="24">
        <f t="shared" si="8"/>
        <v>0</v>
      </c>
      <c r="L19" s="24">
        <f t="shared" si="9"/>
        <v>0</v>
      </c>
      <c r="M19" s="24">
        <f t="shared" si="12"/>
        <v>0</v>
      </c>
      <c r="N19" s="24">
        <f t="shared" si="13"/>
        <v>0</v>
      </c>
      <c r="O19" s="24">
        <f t="shared" si="14"/>
        <v>0</v>
      </c>
    </row>
    <row r="20" spans="1:25" x14ac:dyDescent="0.4">
      <c r="A20" s="18">
        <f t="shared" si="10"/>
        <v>17</v>
      </c>
      <c r="B20" s="19"/>
      <c r="C20" s="25"/>
      <c r="D20" s="25"/>
      <c r="E20" s="21">
        <f t="shared" si="15"/>
        <v>0</v>
      </c>
      <c r="F20" s="22"/>
      <c r="G20" s="23" t="str">
        <f t="shared" si="5"/>
        <v/>
      </c>
      <c r="H20" s="21" t="str">
        <f t="shared" si="6"/>
        <v/>
      </c>
      <c r="I20" s="24">
        <f t="shared" si="11"/>
        <v>0</v>
      </c>
      <c r="J20" s="24">
        <f t="shared" si="7"/>
        <v>0</v>
      </c>
      <c r="K20" s="24">
        <f t="shared" si="8"/>
        <v>0</v>
      </c>
      <c r="L20" s="24">
        <f t="shared" si="9"/>
        <v>0</v>
      </c>
      <c r="M20" s="24">
        <f t="shared" si="12"/>
        <v>0</v>
      </c>
      <c r="N20" s="24">
        <f t="shared" si="13"/>
        <v>0</v>
      </c>
      <c r="O20" s="24">
        <f t="shared" si="14"/>
        <v>0</v>
      </c>
    </row>
    <row r="21" spans="1:25" x14ac:dyDescent="0.4">
      <c r="A21" s="18">
        <f t="shared" si="10"/>
        <v>18</v>
      </c>
      <c r="B21" s="19"/>
      <c r="C21" s="25"/>
      <c r="D21" s="25"/>
      <c r="E21" s="21">
        <f t="shared" si="15"/>
        <v>0</v>
      </c>
      <c r="F21" s="22"/>
      <c r="G21" s="23" t="str">
        <f t="shared" si="5"/>
        <v/>
      </c>
      <c r="H21" s="21" t="str">
        <f t="shared" si="6"/>
        <v/>
      </c>
      <c r="I21" s="24">
        <f t="shared" si="11"/>
        <v>0</v>
      </c>
      <c r="J21" s="24">
        <f t="shared" si="7"/>
        <v>0</v>
      </c>
      <c r="K21" s="24">
        <f t="shared" si="8"/>
        <v>0</v>
      </c>
      <c r="L21" s="24">
        <f t="shared" si="9"/>
        <v>0</v>
      </c>
      <c r="M21" s="24">
        <f t="shared" si="12"/>
        <v>0</v>
      </c>
      <c r="N21" s="24">
        <f t="shared" si="13"/>
        <v>0</v>
      </c>
      <c r="O21" s="24">
        <f t="shared" si="14"/>
        <v>0</v>
      </c>
    </row>
    <row r="22" spans="1:25" x14ac:dyDescent="0.4">
      <c r="A22" s="18">
        <f t="shared" si="10"/>
        <v>19</v>
      </c>
      <c r="B22" s="19"/>
      <c r="C22" s="25"/>
      <c r="D22" s="25"/>
      <c r="E22" s="21">
        <f t="shared" si="15"/>
        <v>0</v>
      </c>
      <c r="F22" s="22"/>
      <c r="G22" s="23" t="str">
        <f t="shared" si="5"/>
        <v/>
      </c>
      <c r="H22" s="21" t="str">
        <f t="shared" si="6"/>
        <v/>
      </c>
      <c r="I22" s="24">
        <f t="shared" si="11"/>
        <v>0</v>
      </c>
      <c r="J22" s="24">
        <f t="shared" si="7"/>
        <v>0</v>
      </c>
      <c r="K22" s="24">
        <f t="shared" si="8"/>
        <v>0</v>
      </c>
      <c r="L22" s="24">
        <f t="shared" si="9"/>
        <v>0</v>
      </c>
      <c r="M22" s="24">
        <f t="shared" si="12"/>
        <v>0</v>
      </c>
      <c r="N22" s="24">
        <f t="shared" si="13"/>
        <v>0</v>
      </c>
      <c r="O22" s="24">
        <f t="shared" si="14"/>
        <v>0</v>
      </c>
    </row>
    <row r="23" spans="1:25" x14ac:dyDescent="0.4">
      <c r="A23" s="18">
        <f t="shared" si="10"/>
        <v>20</v>
      </c>
      <c r="B23" s="19"/>
      <c r="C23" s="25"/>
      <c r="D23" s="25"/>
      <c r="E23" s="21">
        <f t="shared" si="15"/>
        <v>0</v>
      </c>
      <c r="F23" s="22"/>
      <c r="G23" s="23" t="str">
        <f t="shared" si="5"/>
        <v/>
      </c>
      <c r="H23" s="21" t="str">
        <f t="shared" si="6"/>
        <v/>
      </c>
      <c r="I23" s="24">
        <f t="shared" si="11"/>
        <v>0</v>
      </c>
      <c r="J23" s="24">
        <f t="shared" si="7"/>
        <v>0</v>
      </c>
      <c r="K23" s="24">
        <f t="shared" si="8"/>
        <v>0</v>
      </c>
      <c r="L23" s="24">
        <f t="shared" si="9"/>
        <v>0</v>
      </c>
      <c r="M23" s="24">
        <f t="shared" si="12"/>
        <v>0</v>
      </c>
      <c r="N23" s="24">
        <f t="shared" si="13"/>
        <v>0</v>
      </c>
      <c r="O23" s="24">
        <f t="shared" si="14"/>
        <v>0</v>
      </c>
    </row>
    <row r="24" spans="1:25" ht="34.5" customHeight="1" x14ac:dyDescent="0.4">
      <c r="A24" s="18"/>
      <c r="B24" s="33" t="s">
        <v>17</v>
      </c>
      <c r="C24" s="34">
        <f>SUM(C4:C23)</f>
        <v>0</v>
      </c>
      <c r="D24" s="34">
        <f>SUM(D4:D23)</f>
        <v>0</v>
      </c>
      <c r="E24" s="38"/>
      <c r="F24" s="39"/>
      <c r="G24" s="40"/>
      <c r="H24" s="40"/>
      <c r="I24" s="34">
        <f t="shared" ref="I24" si="16">SUM(I4:I23)</f>
        <v>0</v>
      </c>
      <c r="J24" s="34">
        <f t="shared" ref="J24" si="17">SUM(J4:J23)</f>
        <v>0</v>
      </c>
      <c r="K24" s="34">
        <f t="shared" ref="K24:O24" si="18">SUM(K4:K23)</f>
        <v>0</v>
      </c>
      <c r="L24" s="34">
        <f t="shared" si="18"/>
        <v>0</v>
      </c>
      <c r="M24" s="34">
        <f t="shared" si="18"/>
        <v>0</v>
      </c>
      <c r="N24" s="34">
        <f t="shared" si="18"/>
        <v>0</v>
      </c>
      <c r="O24" s="34">
        <f t="shared" si="18"/>
        <v>0</v>
      </c>
    </row>
    <row r="25" spans="1:25" x14ac:dyDescent="0.4">
      <c r="B25" s="27" t="s">
        <v>19</v>
      </c>
      <c r="C25" s="28"/>
      <c r="D25" s="28"/>
      <c r="E25" s="28"/>
      <c r="I25" s="28"/>
      <c r="J25" s="28"/>
      <c r="K25" s="28"/>
      <c r="L25" s="28"/>
      <c r="M25" s="28"/>
      <c r="N25" s="28"/>
      <c r="O25" s="28"/>
    </row>
    <row r="26" spans="1:25" x14ac:dyDescent="0.4">
      <c r="B26" s="37" t="s">
        <v>30</v>
      </c>
      <c r="C26" s="29"/>
      <c r="D26" s="29"/>
      <c r="E26" s="29"/>
      <c r="I26" s="29"/>
      <c r="J26" s="29"/>
      <c r="K26" s="29"/>
    </row>
    <row r="27" spans="1:25" s="5" customFormat="1" x14ac:dyDescent="0.4">
      <c r="A27" s="26"/>
      <c r="B27" s="32" t="s">
        <v>18</v>
      </c>
      <c r="F27" s="4"/>
      <c r="G27" s="8"/>
      <c r="H27" s="3"/>
      <c r="I27" s="29"/>
      <c r="J27" s="29"/>
      <c r="K27" s="29"/>
      <c r="P27" s="1"/>
      <c r="Q27" s="1"/>
      <c r="R27" s="1"/>
      <c r="S27" s="1"/>
      <c r="T27" s="1"/>
      <c r="U27" s="1"/>
      <c r="V27" s="1"/>
      <c r="W27" s="1"/>
      <c r="X27" s="1"/>
      <c r="Y27" s="1"/>
    </row>
  </sheetData>
  <autoFilter ref="A3:R27" xr:uid="{6CF2CD57-0A79-499F-A271-FD77593B3E4B}"/>
  <printOptions horizontalCentered="1"/>
  <pageMargins left="0" right="0" top="0.35433070866141736" bottom="0.27559055118110237" header="0.31496062992125984" footer="0.31496062992125984"/>
  <pageSetup paperSize="9" scale="70" fitToHeight="4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494E2-A281-408F-955E-144219C1A73D}">
  <dimension ref="A1:O27"/>
  <sheetViews>
    <sheetView zoomScaleNormal="100" workbookViewId="0">
      <selection activeCell="G11" sqref="G11"/>
    </sheetView>
  </sheetViews>
  <sheetFormatPr defaultColWidth="9.125" defaultRowHeight="26.25" outlineLevelCol="1" x14ac:dyDescent="0.4"/>
  <cols>
    <col min="1" max="1" width="6" style="26" customWidth="1"/>
    <col min="2" max="2" width="30.5" style="26" customWidth="1"/>
    <col min="3" max="3" width="13.625" style="3" customWidth="1"/>
    <col min="4" max="4" width="12.375" style="4" customWidth="1"/>
    <col min="5" max="5" width="10.375" style="4" bestFit="1" customWidth="1"/>
    <col min="6" max="6" width="12" style="3" customWidth="1"/>
    <col min="7" max="7" width="11.875" style="3" customWidth="1"/>
    <col min="8" max="8" width="6.375" style="8" bestFit="1" customWidth="1"/>
    <col min="9" max="10" width="6.375" style="8" customWidth="1"/>
    <col min="11" max="11" width="14.125" style="5" customWidth="1"/>
    <col min="12" max="12" width="14.5" style="5" customWidth="1"/>
    <col min="13" max="13" width="13.375" style="5" hidden="1" customWidth="1" outlineLevel="1"/>
    <col min="14" max="14" width="12.375" style="5" hidden="1" customWidth="1" outlineLevel="1"/>
    <col min="15" max="15" width="12" style="5" customWidth="1" collapsed="1"/>
    <col min="16" max="16384" width="9.125" style="1"/>
  </cols>
  <sheetData>
    <row r="1" spans="1:15" x14ac:dyDescent="0.4">
      <c r="A1" s="1"/>
      <c r="C1" s="2" t="s">
        <v>20</v>
      </c>
      <c r="D1" s="1"/>
      <c r="E1" s="1"/>
      <c r="F1" s="2"/>
      <c r="G1" s="36" t="s">
        <v>23</v>
      </c>
      <c r="H1" s="35" t="s">
        <v>21</v>
      </c>
      <c r="I1" s="1"/>
      <c r="J1" s="1"/>
      <c r="K1" s="1"/>
      <c r="L1" s="1"/>
      <c r="O1" s="66"/>
    </row>
    <row r="2" spans="1:15" x14ac:dyDescent="0.4">
      <c r="A2" s="2"/>
      <c r="B2" s="41" t="s">
        <v>0</v>
      </c>
      <c r="C2" s="6">
        <v>242998</v>
      </c>
      <c r="D2" s="6"/>
      <c r="E2" s="64"/>
      <c r="F2" s="64"/>
      <c r="G2" s="36" t="s">
        <v>24</v>
      </c>
      <c r="H2" s="35" t="s">
        <v>22</v>
      </c>
      <c r="K2" s="9"/>
      <c r="O2" s="35"/>
    </row>
    <row r="3" spans="1:15" s="63" customFormat="1" ht="67.5" customHeight="1" x14ac:dyDescent="0.4">
      <c r="A3" s="62" t="s">
        <v>1</v>
      </c>
      <c r="B3" s="11" t="s">
        <v>46</v>
      </c>
      <c r="C3" s="44" t="s">
        <v>63</v>
      </c>
      <c r="D3" s="44" t="s">
        <v>64</v>
      </c>
      <c r="E3" s="44" t="s">
        <v>69</v>
      </c>
      <c r="F3" s="73" t="s">
        <v>71</v>
      </c>
      <c r="G3" s="44" t="s">
        <v>70</v>
      </c>
      <c r="H3" s="44" t="s">
        <v>65</v>
      </c>
      <c r="I3" s="44" t="s">
        <v>66</v>
      </c>
      <c r="J3" s="44" t="s">
        <v>67</v>
      </c>
      <c r="K3" s="44" t="s">
        <v>68</v>
      </c>
      <c r="L3" s="44" t="s">
        <v>77</v>
      </c>
      <c r="M3" s="44" t="s">
        <v>72</v>
      </c>
      <c r="N3" s="44" t="s">
        <v>73</v>
      </c>
      <c r="O3" s="67" t="s">
        <v>16</v>
      </c>
    </row>
    <row r="4" spans="1:15" x14ac:dyDescent="0.4">
      <c r="A4" s="18">
        <v>1</v>
      </c>
      <c r="B4" s="19" t="s">
        <v>61</v>
      </c>
      <c r="C4" s="20">
        <v>100000</v>
      </c>
      <c r="D4" s="22">
        <v>242632</v>
      </c>
      <c r="E4" s="37">
        <v>2</v>
      </c>
      <c r="F4" s="65">
        <v>7.4999999999999997E-2</v>
      </c>
      <c r="G4" s="21">
        <f t="shared" ref="G4" si="0">ROUND(C4*F4,2)</f>
        <v>7500</v>
      </c>
      <c r="H4" s="23">
        <f>IF(ISBLANK(D4),"",DATEDIF(D4,$C$2,"m")+IF(DATEDIF(D4,$C$2,"md")&gt;0,1,0))</f>
        <v>13</v>
      </c>
      <c r="I4" s="23">
        <f>IF(ISBLANK(D4),"",DATEDIF(D4,$C$2,"Y"))</f>
        <v>1</v>
      </c>
      <c r="J4" s="23">
        <f>IF(ISBLANK(D4),"",DATEDIF(D4,$C$2,"yd"))</f>
        <v>1</v>
      </c>
      <c r="K4" s="24">
        <f>IF(E4=1,G4*H4,IF(E4=2,(G4*I4)+(G4*J4/365),0))</f>
        <v>7520.5479452054797</v>
      </c>
      <c r="L4" s="24">
        <f>SUM(C4,K4)</f>
        <v>107520.54794520549</v>
      </c>
      <c r="M4" s="24">
        <f t="shared" ref="M4" si="1">IF(L4&gt;=10000000,200000,L4*2%)</f>
        <v>2150.41095890411</v>
      </c>
      <c r="N4" s="24">
        <f t="shared" ref="N4" si="2">IF(L4&gt;50000000,(L4-50000000)*0.1%,0)</f>
        <v>0</v>
      </c>
      <c r="O4" s="24">
        <f t="shared" ref="O4" si="3">ROUNDDOWN(SUM(M4:N4),0)</f>
        <v>2150</v>
      </c>
    </row>
    <row r="5" spans="1:15" x14ac:dyDescent="0.4">
      <c r="A5" s="18">
        <v>2</v>
      </c>
      <c r="B5" s="19" t="s">
        <v>62</v>
      </c>
      <c r="C5" s="20">
        <v>100000</v>
      </c>
      <c r="D5" s="22">
        <v>242567</v>
      </c>
      <c r="E5" s="37">
        <v>1</v>
      </c>
      <c r="F5" s="65">
        <v>6.2500000000000003E-3</v>
      </c>
      <c r="G5" s="21">
        <f t="shared" ref="G5:G23" si="4">ROUND(C5*F5,2)</f>
        <v>625</v>
      </c>
      <c r="H5" s="23">
        <f t="shared" ref="H5:H23" si="5">IF(ISBLANK(D5),"",DATEDIF(D5,$C$2,"m")+IF(DATEDIF(D5,$C$2,"md")&gt;0,1,0))</f>
        <v>15</v>
      </c>
      <c r="I5" s="23">
        <f t="shared" ref="I5:I23" si="6">IF(ISBLANK(D5),"",DATEDIF(D5,$C$2,"Y"))</f>
        <v>1</v>
      </c>
      <c r="J5" s="23">
        <f t="shared" ref="J5:J9" si="7">IF(ISBLANK(D5),"",DATEDIF(D5,$C$2,"yd"))</f>
        <v>66</v>
      </c>
      <c r="K5" s="24">
        <f t="shared" ref="K5:K23" si="8">IF(E5=1,G5*H5,IF(E5=2,(G5*I5)+(G5*J5/365),0))</f>
        <v>9375</v>
      </c>
      <c r="L5" s="24">
        <f t="shared" ref="L5:L23" si="9">SUM(C5,K5)</f>
        <v>109375</v>
      </c>
      <c r="M5" s="24">
        <f t="shared" ref="M5:M23" si="10">IF(L5&gt;=10000000,200000,L5*2%)</f>
        <v>2187.5</v>
      </c>
      <c r="N5" s="24">
        <f t="shared" ref="N5:N23" si="11">IF(L5&gt;50000000,(L5-50000000)*0.1%,0)</f>
        <v>0</v>
      </c>
      <c r="O5" s="24">
        <f t="shared" ref="O5:O23" si="12">ROUNDDOWN(SUM(M5:N5),0)</f>
        <v>2187</v>
      </c>
    </row>
    <row r="6" spans="1:15" x14ac:dyDescent="0.4">
      <c r="A6" s="18">
        <v>3</v>
      </c>
      <c r="B6" s="19"/>
      <c r="C6" s="20">
        <v>100000</v>
      </c>
      <c r="D6" s="22">
        <v>242592</v>
      </c>
      <c r="E6" s="37">
        <v>2</v>
      </c>
      <c r="F6" s="65">
        <v>0.05</v>
      </c>
      <c r="G6" s="21">
        <f t="shared" si="4"/>
        <v>5000</v>
      </c>
      <c r="H6" s="23">
        <f t="shared" si="5"/>
        <v>14</v>
      </c>
      <c r="I6" s="23">
        <f t="shared" si="6"/>
        <v>1</v>
      </c>
      <c r="J6" s="23">
        <f t="shared" si="7"/>
        <v>41</v>
      </c>
      <c r="K6" s="24">
        <f t="shared" si="8"/>
        <v>5561.6438356164381</v>
      </c>
      <c r="L6" s="24">
        <f t="shared" si="9"/>
        <v>105561.64383561644</v>
      </c>
      <c r="M6" s="24">
        <f t="shared" si="10"/>
        <v>2111.232876712329</v>
      </c>
      <c r="N6" s="24">
        <f t="shared" si="11"/>
        <v>0</v>
      </c>
      <c r="O6" s="24">
        <f t="shared" si="12"/>
        <v>2111</v>
      </c>
    </row>
    <row r="7" spans="1:15" x14ac:dyDescent="0.4">
      <c r="A7" s="18">
        <v>4</v>
      </c>
      <c r="B7" s="19"/>
      <c r="C7" s="20">
        <v>100000</v>
      </c>
      <c r="D7" s="22">
        <v>242623</v>
      </c>
      <c r="E7" s="37">
        <v>1</v>
      </c>
      <c r="F7" s="65">
        <v>0.01</v>
      </c>
      <c r="G7" s="21">
        <f t="shared" si="4"/>
        <v>1000</v>
      </c>
      <c r="H7" s="23">
        <f t="shared" si="5"/>
        <v>13</v>
      </c>
      <c r="I7" s="23">
        <f t="shared" si="6"/>
        <v>1</v>
      </c>
      <c r="J7" s="23">
        <f t="shared" si="7"/>
        <v>10</v>
      </c>
      <c r="K7" s="24">
        <f t="shared" si="8"/>
        <v>13000</v>
      </c>
      <c r="L7" s="24">
        <f t="shared" si="9"/>
        <v>113000</v>
      </c>
      <c r="M7" s="24">
        <f t="shared" si="10"/>
        <v>2260</v>
      </c>
      <c r="N7" s="24">
        <f t="shared" si="11"/>
        <v>0</v>
      </c>
      <c r="O7" s="24">
        <f t="shared" si="12"/>
        <v>2260</v>
      </c>
    </row>
    <row r="8" spans="1:15" x14ac:dyDescent="0.4">
      <c r="A8" s="18">
        <v>5</v>
      </c>
      <c r="B8" s="19"/>
      <c r="C8" s="20">
        <v>100000</v>
      </c>
      <c r="D8" s="22">
        <v>242217</v>
      </c>
      <c r="E8" s="37">
        <v>1</v>
      </c>
      <c r="F8" s="65">
        <v>6.2500000000000003E-3</v>
      </c>
      <c r="G8" s="21">
        <f t="shared" si="4"/>
        <v>625</v>
      </c>
      <c r="H8" s="23">
        <f t="shared" si="5"/>
        <v>26</v>
      </c>
      <c r="I8" s="23">
        <f t="shared" si="6"/>
        <v>2</v>
      </c>
      <c r="J8" s="23">
        <f t="shared" si="7"/>
        <v>50</v>
      </c>
      <c r="K8" s="24">
        <f t="shared" si="8"/>
        <v>16250</v>
      </c>
      <c r="L8" s="24">
        <f t="shared" si="9"/>
        <v>116250</v>
      </c>
      <c r="M8" s="24">
        <f t="shared" si="10"/>
        <v>2325</v>
      </c>
      <c r="N8" s="24">
        <f t="shared" si="11"/>
        <v>0</v>
      </c>
      <c r="O8" s="24">
        <f t="shared" si="12"/>
        <v>2325</v>
      </c>
    </row>
    <row r="9" spans="1:15" x14ac:dyDescent="0.4">
      <c r="A9" s="18">
        <v>6</v>
      </c>
      <c r="B9" s="19"/>
      <c r="C9" s="20">
        <v>100000</v>
      </c>
      <c r="D9" s="22">
        <v>240898</v>
      </c>
      <c r="E9" s="37">
        <v>1</v>
      </c>
      <c r="F9" s="65">
        <v>6.2500000000000003E-3</v>
      </c>
      <c r="G9" s="21">
        <f t="shared" si="4"/>
        <v>625</v>
      </c>
      <c r="H9" s="23">
        <f t="shared" si="5"/>
        <v>69</v>
      </c>
      <c r="I9" s="23">
        <f t="shared" si="6"/>
        <v>5</v>
      </c>
      <c r="J9" s="23">
        <f t="shared" si="7"/>
        <v>274</v>
      </c>
      <c r="K9" s="24">
        <f t="shared" si="8"/>
        <v>43125</v>
      </c>
      <c r="L9" s="24">
        <f t="shared" si="9"/>
        <v>143125</v>
      </c>
      <c r="M9" s="24">
        <f t="shared" si="10"/>
        <v>2862.5</v>
      </c>
      <c r="N9" s="24">
        <f t="shared" si="11"/>
        <v>0</v>
      </c>
      <c r="O9" s="24">
        <f t="shared" si="12"/>
        <v>2862</v>
      </c>
    </row>
    <row r="10" spans="1:15" x14ac:dyDescent="0.4">
      <c r="A10" s="18">
        <v>7</v>
      </c>
      <c r="B10" s="19"/>
      <c r="C10" s="20"/>
      <c r="D10" s="22"/>
      <c r="E10" s="37"/>
      <c r="F10" s="65">
        <v>6.2500000000000003E-3</v>
      </c>
      <c r="G10" s="21">
        <f t="shared" si="4"/>
        <v>0</v>
      </c>
      <c r="H10" s="23" t="str">
        <f t="shared" si="5"/>
        <v/>
      </c>
      <c r="I10" s="23" t="str">
        <f t="shared" si="6"/>
        <v/>
      </c>
      <c r="J10" s="23" t="str">
        <f t="shared" ref="J10:J23" si="13">IF(ISBLANK(D10),"",DATEDIF(D10,$C$2,"md"))</f>
        <v/>
      </c>
      <c r="K10" s="24">
        <f t="shared" si="8"/>
        <v>0</v>
      </c>
      <c r="L10" s="24">
        <f t="shared" si="9"/>
        <v>0</v>
      </c>
      <c r="M10" s="24">
        <f t="shared" si="10"/>
        <v>0</v>
      </c>
      <c r="N10" s="24">
        <f t="shared" si="11"/>
        <v>0</v>
      </c>
      <c r="O10" s="24">
        <f t="shared" si="12"/>
        <v>0</v>
      </c>
    </row>
    <row r="11" spans="1:15" x14ac:dyDescent="0.4">
      <c r="A11" s="18">
        <v>8</v>
      </c>
      <c r="B11" s="19"/>
      <c r="C11" s="20"/>
      <c r="D11" s="22"/>
      <c r="E11" s="37"/>
      <c r="F11" s="65">
        <v>6.2500000000000003E-3</v>
      </c>
      <c r="G11" s="21">
        <f t="shared" si="4"/>
        <v>0</v>
      </c>
      <c r="H11" s="23" t="str">
        <f t="shared" si="5"/>
        <v/>
      </c>
      <c r="I11" s="23" t="str">
        <f t="shared" si="6"/>
        <v/>
      </c>
      <c r="J11" s="23" t="str">
        <f t="shared" si="13"/>
        <v/>
      </c>
      <c r="K11" s="24">
        <f t="shared" si="8"/>
        <v>0</v>
      </c>
      <c r="L11" s="24">
        <f t="shared" si="9"/>
        <v>0</v>
      </c>
      <c r="M11" s="24">
        <f t="shared" si="10"/>
        <v>0</v>
      </c>
      <c r="N11" s="24">
        <f t="shared" si="11"/>
        <v>0</v>
      </c>
      <c r="O11" s="24">
        <f t="shared" si="12"/>
        <v>0</v>
      </c>
    </row>
    <row r="12" spans="1:15" x14ac:dyDescent="0.4">
      <c r="A12" s="18">
        <v>9</v>
      </c>
      <c r="B12" s="19"/>
      <c r="C12" s="20"/>
      <c r="D12" s="22"/>
      <c r="E12" s="37"/>
      <c r="F12" s="65">
        <v>6.2500000000000003E-3</v>
      </c>
      <c r="G12" s="21">
        <f t="shared" si="4"/>
        <v>0</v>
      </c>
      <c r="H12" s="23" t="str">
        <f t="shared" si="5"/>
        <v/>
      </c>
      <c r="I12" s="23" t="str">
        <f t="shared" si="6"/>
        <v/>
      </c>
      <c r="J12" s="23" t="str">
        <f t="shared" si="13"/>
        <v/>
      </c>
      <c r="K12" s="24">
        <f t="shared" si="8"/>
        <v>0</v>
      </c>
      <c r="L12" s="24">
        <f t="shared" si="9"/>
        <v>0</v>
      </c>
      <c r="M12" s="24">
        <f t="shared" si="10"/>
        <v>0</v>
      </c>
      <c r="N12" s="24">
        <f t="shared" si="11"/>
        <v>0</v>
      </c>
      <c r="O12" s="24">
        <f t="shared" si="12"/>
        <v>0</v>
      </c>
    </row>
    <row r="13" spans="1:15" x14ac:dyDescent="0.4">
      <c r="A13" s="18">
        <v>10</v>
      </c>
      <c r="B13" s="19"/>
      <c r="C13" s="20"/>
      <c r="D13" s="22"/>
      <c r="E13" s="37"/>
      <c r="F13" s="65">
        <v>6.2500000000000003E-3</v>
      </c>
      <c r="G13" s="21">
        <f t="shared" si="4"/>
        <v>0</v>
      </c>
      <c r="H13" s="23" t="str">
        <f t="shared" si="5"/>
        <v/>
      </c>
      <c r="I13" s="23" t="str">
        <f t="shared" si="6"/>
        <v/>
      </c>
      <c r="J13" s="23" t="str">
        <f t="shared" si="13"/>
        <v/>
      </c>
      <c r="K13" s="24">
        <f t="shared" si="8"/>
        <v>0</v>
      </c>
      <c r="L13" s="24">
        <f t="shared" si="9"/>
        <v>0</v>
      </c>
      <c r="M13" s="24">
        <f t="shared" si="10"/>
        <v>0</v>
      </c>
      <c r="N13" s="24">
        <f t="shared" si="11"/>
        <v>0</v>
      </c>
      <c r="O13" s="24">
        <f t="shared" si="12"/>
        <v>0</v>
      </c>
    </row>
    <row r="14" spans="1:15" x14ac:dyDescent="0.4">
      <c r="A14" s="18">
        <v>11</v>
      </c>
      <c r="B14" s="19"/>
      <c r="C14" s="20"/>
      <c r="D14" s="22"/>
      <c r="E14" s="37"/>
      <c r="F14" s="65">
        <v>6.2500000000000003E-3</v>
      </c>
      <c r="G14" s="21">
        <f t="shared" si="4"/>
        <v>0</v>
      </c>
      <c r="H14" s="23" t="str">
        <f t="shared" si="5"/>
        <v/>
      </c>
      <c r="I14" s="23" t="str">
        <f t="shared" si="6"/>
        <v/>
      </c>
      <c r="J14" s="23" t="str">
        <f t="shared" si="13"/>
        <v/>
      </c>
      <c r="K14" s="24">
        <f t="shared" si="8"/>
        <v>0</v>
      </c>
      <c r="L14" s="24">
        <f t="shared" si="9"/>
        <v>0</v>
      </c>
      <c r="M14" s="24">
        <f t="shared" si="10"/>
        <v>0</v>
      </c>
      <c r="N14" s="24">
        <f t="shared" si="11"/>
        <v>0</v>
      </c>
      <c r="O14" s="24">
        <f t="shared" si="12"/>
        <v>0</v>
      </c>
    </row>
    <row r="15" spans="1:15" x14ac:dyDescent="0.4">
      <c r="A15" s="18">
        <v>12</v>
      </c>
      <c r="B15" s="19"/>
      <c r="C15" s="20"/>
      <c r="D15" s="22"/>
      <c r="E15" s="37"/>
      <c r="F15" s="65">
        <v>6.2500000000000003E-3</v>
      </c>
      <c r="G15" s="21">
        <f t="shared" si="4"/>
        <v>0</v>
      </c>
      <c r="H15" s="23" t="str">
        <f t="shared" si="5"/>
        <v/>
      </c>
      <c r="I15" s="23" t="str">
        <f t="shared" si="6"/>
        <v/>
      </c>
      <c r="J15" s="23" t="str">
        <f t="shared" si="13"/>
        <v/>
      </c>
      <c r="K15" s="24">
        <f t="shared" si="8"/>
        <v>0</v>
      </c>
      <c r="L15" s="24">
        <f t="shared" si="9"/>
        <v>0</v>
      </c>
      <c r="M15" s="24">
        <f t="shared" si="10"/>
        <v>0</v>
      </c>
      <c r="N15" s="24">
        <f t="shared" si="11"/>
        <v>0</v>
      </c>
      <c r="O15" s="24">
        <f t="shared" si="12"/>
        <v>0</v>
      </c>
    </row>
    <row r="16" spans="1:15" x14ac:dyDescent="0.4">
      <c r="A16" s="18">
        <v>13</v>
      </c>
      <c r="B16" s="19"/>
      <c r="C16" s="20"/>
      <c r="D16" s="22"/>
      <c r="E16" s="37"/>
      <c r="F16" s="65">
        <v>6.2500000000000003E-3</v>
      </c>
      <c r="G16" s="21">
        <f t="shared" si="4"/>
        <v>0</v>
      </c>
      <c r="H16" s="23" t="str">
        <f t="shared" si="5"/>
        <v/>
      </c>
      <c r="I16" s="23" t="str">
        <f t="shared" si="6"/>
        <v/>
      </c>
      <c r="J16" s="23" t="str">
        <f t="shared" si="13"/>
        <v/>
      </c>
      <c r="K16" s="24">
        <f t="shared" si="8"/>
        <v>0</v>
      </c>
      <c r="L16" s="24">
        <f t="shared" si="9"/>
        <v>0</v>
      </c>
      <c r="M16" s="24">
        <f t="shared" si="10"/>
        <v>0</v>
      </c>
      <c r="N16" s="24">
        <f t="shared" si="11"/>
        <v>0</v>
      </c>
      <c r="O16" s="24">
        <f t="shared" si="12"/>
        <v>0</v>
      </c>
    </row>
    <row r="17" spans="1:15" x14ac:dyDescent="0.4">
      <c r="A17" s="18">
        <v>14</v>
      </c>
      <c r="B17" s="19"/>
      <c r="C17" s="20"/>
      <c r="D17" s="22"/>
      <c r="E17" s="37"/>
      <c r="F17" s="65">
        <v>6.2500000000000003E-3</v>
      </c>
      <c r="G17" s="21">
        <f t="shared" si="4"/>
        <v>0</v>
      </c>
      <c r="H17" s="23" t="str">
        <f t="shared" si="5"/>
        <v/>
      </c>
      <c r="I17" s="23" t="str">
        <f t="shared" si="6"/>
        <v/>
      </c>
      <c r="J17" s="23" t="str">
        <f t="shared" si="13"/>
        <v/>
      </c>
      <c r="K17" s="24">
        <f t="shared" si="8"/>
        <v>0</v>
      </c>
      <c r="L17" s="24">
        <f t="shared" si="9"/>
        <v>0</v>
      </c>
      <c r="M17" s="24">
        <f t="shared" si="10"/>
        <v>0</v>
      </c>
      <c r="N17" s="24">
        <f t="shared" si="11"/>
        <v>0</v>
      </c>
      <c r="O17" s="24">
        <f t="shared" si="12"/>
        <v>0</v>
      </c>
    </row>
    <row r="18" spans="1:15" x14ac:dyDescent="0.4">
      <c r="A18" s="18">
        <v>15</v>
      </c>
      <c r="B18" s="19"/>
      <c r="C18" s="20"/>
      <c r="D18" s="22"/>
      <c r="E18" s="37"/>
      <c r="F18" s="65">
        <v>6.2500000000000003E-3</v>
      </c>
      <c r="G18" s="21">
        <f t="shared" si="4"/>
        <v>0</v>
      </c>
      <c r="H18" s="23" t="str">
        <f t="shared" si="5"/>
        <v/>
      </c>
      <c r="I18" s="23" t="str">
        <f t="shared" si="6"/>
        <v/>
      </c>
      <c r="J18" s="23" t="str">
        <f t="shared" si="13"/>
        <v/>
      </c>
      <c r="K18" s="24">
        <f t="shared" si="8"/>
        <v>0</v>
      </c>
      <c r="L18" s="24">
        <f t="shared" si="9"/>
        <v>0</v>
      </c>
      <c r="M18" s="24">
        <f t="shared" si="10"/>
        <v>0</v>
      </c>
      <c r="N18" s="24">
        <f t="shared" si="11"/>
        <v>0</v>
      </c>
      <c r="O18" s="24">
        <f t="shared" si="12"/>
        <v>0</v>
      </c>
    </row>
    <row r="19" spans="1:15" x14ac:dyDescent="0.4">
      <c r="A19" s="18">
        <v>16</v>
      </c>
      <c r="B19" s="19"/>
      <c r="C19" s="20"/>
      <c r="D19" s="22"/>
      <c r="E19" s="37"/>
      <c r="F19" s="65">
        <v>6.2500000000000003E-3</v>
      </c>
      <c r="G19" s="21">
        <f t="shared" si="4"/>
        <v>0</v>
      </c>
      <c r="H19" s="23" t="str">
        <f t="shared" si="5"/>
        <v/>
      </c>
      <c r="I19" s="23" t="str">
        <f t="shared" si="6"/>
        <v/>
      </c>
      <c r="J19" s="23" t="str">
        <f t="shared" si="13"/>
        <v/>
      </c>
      <c r="K19" s="24">
        <f t="shared" si="8"/>
        <v>0</v>
      </c>
      <c r="L19" s="24">
        <f t="shared" si="9"/>
        <v>0</v>
      </c>
      <c r="M19" s="24">
        <f t="shared" si="10"/>
        <v>0</v>
      </c>
      <c r="N19" s="24">
        <f t="shared" si="11"/>
        <v>0</v>
      </c>
      <c r="O19" s="24">
        <f t="shared" si="12"/>
        <v>0</v>
      </c>
    </row>
    <row r="20" spans="1:15" x14ac:dyDescent="0.4">
      <c r="A20" s="18">
        <v>17</v>
      </c>
      <c r="B20" s="19"/>
      <c r="C20" s="20"/>
      <c r="D20" s="22"/>
      <c r="E20" s="37"/>
      <c r="F20" s="65">
        <v>6.2500000000000003E-3</v>
      </c>
      <c r="G20" s="21">
        <f t="shared" si="4"/>
        <v>0</v>
      </c>
      <c r="H20" s="23" t="str">
        <f t="shared" si="5"/>
        <v/>
      </c>
      <c r="I20" s="23" t="str">
        <f t="shared" si="6"/>
        <v/>
      </c>
      <c r="J20" s="23" t="str">
        <f t="shared" si="13"/>
        <v/>
      </c>
      <c r="K20" s="24">
        <f t="shared" si="8"/>
        <v>0</v>
      </c>
      <c r="L20" s="24">
        <f t="shared" si="9"/>
        <v>0</v>
      </c>
      <c r="M20" s="24">
        <f t="shared" si="10"/>
        <v>0</v>
      </c>
      <c r="N20" s="24">
        <f t="shared" si="11"/>
        <v>0</v>
      </c>
      <c r="O20" s="24">
        <f t="shared" si="12"/>
        <v>0</v>
      </c>
    </row>
    <row r="21" spans="1:15" x14ac:dyDescent="0.4">
      <c r="A21" s="18">
        <v>18</v>
      </c>
      <c r="B21" s="19"/>
      <c r="C21" s="20"/>
      <c r="D21" s="22"/>
      <c r="E21" s="37"/>
      <c r="F21" s="65">
        <v>6.2500000000000003E-3</v>
      </c>
      <c r="G21" s="21">
        <f t="shared" si="4"/>
        <v>0</v>
      </c>
      <c r="H21" s="23" t="str">
        <f t="shared" si="5"/>
        <v/>
      </c>
      <c r="I21" s="23" t="str">
        <f t="shared" si="6"/>
        <v/>
      </c>
      <c r="J21" s="23" t="str">
        <f t="shared" si="13"/>
        <v/>
      </c>
      <c r="K21" s="24">
        <f t="shared" si="8"/>
        <v>0</v>
      </c>
      <c r="L21" s="24">
        <f t="shared" si="9"/>
        <v>0</v>
      </c>
      <c r="M21" s="24">
        <f t="shared" si="10"/>
        <v>0</v>
      </c>
      <c r="N21" s="24">
        <f t="shared" si="11"/>
        <v>0</v>
      </c>
      <c r="O21" s="24">
        <f t="shared" si="12"/>
        <v>0</v>
      </c>
    </row>
    <row r="22" spans="1:15" x14ac:dyDescent="0.4">
      <c r="A22" s="18">
        <v>19</v>
      </c>
      <c r="B22" s="19"/>
      <c r="C22" s="20"/>
      <c r="D22" s="22"/>
      <c r="E22" s="37"/>
      <c r="F22" s="65">
        <v>6.2500000000000003E-3</v>
      </c>
      <c r="G22" s="21">
        <f t="shared" si="4"/>
        <v>0</v>
      </c>
      <c r="H22" s="23" t="str">
        <f t="shared" si="5"/>
        <v/>
      </c>
      <c r="I22" s="23" t="str">
        <f t="shared" si="6"/>
        <v/>
      </c>
      <c r="J22" s="23" t="str">
        <f t="shared" si="13"/>
        <v/>
      </c>
      <c r="K22" s="24">
        <f t="shared" si="8"/>
        <v>0</v>
      </c>
      <c r="L22" s="24">
        <f t="shared" si="9"/>
        <v>0</v>
      </c>
      <c r="M22" s="24">
        <f t="shared" si="10"/>
        <v>0</v>
      </c>
      <c r="N22" s="24">
        <f t="shared" si="11"/>
        <v>0</v>
      </c>
      <c r="O22" s="24">
        <f t="shared" si="12"/>
        <v>0</v>
      </c>
    </row>
    <row r="23" spans="1:15" x14ac:dyDescent="0.4">
      <c r="A23" s="18">
        <v>20</v>
      </c>
      <c r="B23" s="19"/>
      <c r="C23" s="20"/>
      <c r="D23" s="22"/>
      <c r="E23" s="37"/>
      <c r="F23" s="65">
        <v>6.2500000000000003E-3</v>
      </c>
      <c r="G23" s="21">
        <f t="shared" si="4"/>
        <v>0</v>
      </c>
      <c r="H23" s="23" t="str">
        <f t="shared" si="5"/>
        <v/>
      </c>
      <c r="I23" s="23" t="str">
        <f t="shared" si="6"/>
        <v/>
      </c>
      <c r="J23" s="23" t="str">
        <f t="shared" si="13"/>
        <v/>
      </c>
      <c r="K23" s="24">
        <f t="shared" si="8"/>
        <v>0</v>
      </c>
      <c r="L23" s="24">
        <f t="shared" si="9"/>
        <v>0</v>
      </c>
      <c r="M23" s="24">
        <f t="shared" si="10"/>
        <v>0</v>
      </c>
      <c r="N23" s="24">
        <f t="shared" si="11"/>
        <v>0</v>
      </c>
      <c r="O23" s="24">
        <f t="shared" si="12"/>
        <v>0</v>
      </c>
    </row>
    <row r="24" spans="1:15" x14ac:dyDescent="0.4">
      <c r="A24" s="18"/>
      <c r="B24" s="33" t="s">
        <v>17</v>
      </c>
      <c r="C24" s="34">
        <f>SUM(C4:C23)</f>
        <v>600000</v>
      </c>
      <c r="D24" s="38"/>
      <c r="E24" s="38"/>
      <c r="F24" s="38"/>
      <c r="G24" s="38"/>
      <c r="H24" s="38"/>
      <c r="I24" s="38"/>
      <c r="J24" s="38"/>
      <c r="K24" s="34">
        <f t="shared" ref="K24:O24" si="14">SUM(K4:K23)</f>
        <v>94832.191780821915</v>
      </c>
      <c r="L24" s="34">
        <f t="shared" si="14"/>
        <v>694832.19178082189</v>
      </c>
      <c r="M24" s="34">
        <f t="shared" si="14"/>
        <v>13896.64383561644</v>
      </c>
      <c r="N24" s="34">
        <f t="shared" si="14"/>
        <v>0</v>
      </c>
      <c r="O24" s="34">
        <f t="shared" si="14"/>
        <v>13895</v>
      </c>
    </row>
    <row r="25" spans="1:15" x14ac:dyDescent="0.4">
      <c r="B25" s="27" t="s">
        <v>74</v>
      </c>
      <c r="K25" s="28"/>
      <c r="L25" s="28"/>
      <c r="M25" s="28"/>
      <c r="N25" s="28"/>
      <c r="O25" s="28"/>
    </row>
    <row r="26" spans="1:15" x14ac:dyDescent="0.4">
      <c r="B26" s="27" t="s">
        <v>75</v>
      </c>
      <c r="K26" s="28"/>
      <c r="L26" s="28"/>
      <c r="M26" s="28"/>
      <c r="N26" s="28"/>
      <c r="O26" s="28"/>
    </row>
    <row r="27" spans="1:15" x14ac:dyDescent="0.4">
      <c r="B27" s="37" t="s">
        <v>30</v>
      </c>
      <c r="K27" s="29"/>
    </row>
  </sheetData>
  <printOptions horizontalCentered="1"/>
  <pageMargins left="0" right="0" top="0.35433070866141736" bottom="0.27559055118110237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MAIN</vt:lpstr>
      <vt:lpstr>CUSTOM</vt:lpstr>
      <vt:lpstr>VAT</vt:lpstr>
      <vt:lpstr>EXCISE</vt:lpstr>
      <vt:lpstr>CUS+VAT</vt:lpstr>
      <vt:lpstr>CUS+EXC</vt:lpstr>
      <vt:lpstr>CUS+VAT+EXC</vt:lpstr>
      <vt:lpstr>SBT</vt:lpstr>
      <vt:lpstr>Paid+Int</vt:lpstr>
      <vt:lpstr>ParPaid+Int</vt:lpstr>
      <vt:lpstr>'CUS+EXC'!Print_Titles</vt:lpstr>
      <vt:lpstr>'CUS+VAT'!Print_Titles</vt:lpstr>
      <vt:lpstr>'CUS+VAT+EXC'!Print_Titles</vt:lpstr>
      <vt:lpstr>CUSTOM!Print_Titles</vt:lpstr>
      <vt:lpstr>EXCISE!Print_Titles</vt:lpstr>
      <vt:lpstr>'Paid+Int'!Print_Titles</vt:lpstr>
      <vt:lpstr>'ParPaid+Int'!Print_Titles</vt:lpstr>
      <vt:lpstr>SBT!Print_Titles</vt:lpstr>
      <vt:lpstr>VAT!Print_Titles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COJ</dc:creator>
  <cp:lastModifiedBy>COJ</cp:lastModifiedBy>
  <cp:lastPrinted>2022-05-27T04:27:13Z</cp:lastPrinted>
  <dcterms:created xsi:type="dcterms:W3CDTF">2022-02-15T08:38:13Z</dcterms:created>
  <dcterms:modified xsi:type="dcterms:W3CDTF">2022-05-27T05:33:56Z</dcterms:modified>
</cp:coreProperties>
</file>